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8800" windowHeight="16340" tabRatio="500"/>
  </bookViews>
  <sheets>
    <sheet name="Approx_sin(x)_90,180,450 " sheetId="1" r:id="rId1"/>
    <sheet name="VarN_Varx" sheetId="7" r:id="rId2"/>
  </sheets>
  <calcPr calcId="140000" concurrentCalc="0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7" l="1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D5" i="7"/>
  <c r="D20" i="7"/>
  <c r="B40" i="7"/>
  <c r="D40" i="7"/>
  <c r="D8" i="7"/>
  <c r="B28" i="7"/>
  <c r="D28" i="7"/>
  <c r="D9" i="7"/>
  <c r="B29" i="7"/>
  <c r="D29" i="7"/>
  <c r="D10" i="7"/>
  <c r="B30" i="7"/>
  <c r="D30" i="7"/>
  <c r="D11" i="7"/>
  <c r="B31" i="7"/>
  <c r="D31" i="7"/>
  <c r="D12" i="7"/>
  <c r="B32" i="7"/>
  <c r="D32" i="7"/>
  <c r="D13" i="7"/>
  <c r="B33" i="7"/>
  <c r="D33" i="7"/>
  <c r="D14" i="7"/>
  <c r="B34" i="7"/>
  <c r="D34" i="7"/>
  <c r="D15" i="7"/>
  <c r="B35" i="7"/>
  <c r="D35" i="7"/>
  <c r="D16" i="7"/>
  <c r="B36" i="7"/>
  <c r="D36" i="7"/>
  <c r="D17" i="7"/>
  <c r="B37" i="7"/>
  <c r="D37" i="7"/>
  <c r="D18" i="7"/>
  <c r="B38" i="7"/>
  <c r="D38" i="7"/>
  <c r="D19" i="7"/>
  <c r="B39" i="7"/>
  <c r="D39" i="7"/>
  <c r="D7" i="7"/>
  <c r="B27" i="7"/>
  <c r="D27" i="7"/>
  <c r="E3" i="7"/>
  <c r="E5" i="7"/>
  <c r="F3" i="7"/>
  <c r="F5" i="7"/>
  <c r="F6" i="7"/>
  <c r="B26" i="7"/>
  <c r="F26" i="7"/>
  <c r="G3" i="7"/>
  <c r="G5" i="7"/>
  <c r="G6" i="7"/>
  <c r="G26" i="7"/>
  <c r="H3" i="7"/>
  <c r="H5" i="7"/>
  <c r="H6" i="7"/>
  <c r="H26" i="7"/>
  <c r="I3" i="7"/>
  <c r="I5" i="7"/>
  <c r="I6" i="7"/>
  <c r="I26" i="7"/>
  <c r="J3" i="7"/>
  <c r="J5" i="7"/>
  <c r="J6" i="7"/>
  <c r="J26" i="7"/>
  <c r="K3" i="7"/>
  <c r="K5" i="7"/>
  <c r="K6" i="7"/>
  <c r="K26" i="7"/>
  <c r="L3" i="7"/>
  <c r="L5" i="7"/>
  <c r="L6" i="7"/>
  <c r="L26" i="7"/>
  <c r="M3" i="7"/>
  <c r="M5" i="7"/>
  <c r="M6" i="7"/>
  <c r="M26" i="7"/>
  <c r="N3" i="7"/>
  <c r="N5" i="7"/>
  <c r="N6" i="7"/>
  <c r="N26" i="7"/>
  <c r="O3" i="7"/>
  <c r="O5" i="7"/>
  <c r="O6" i="7"/>
  <c r="O26" i="7"/>
  <c r="P3" i="7"/>
  <c r="P5" i="7"/>
  <c r="P6" i="7"/>
  <c r="P26" i="7"/>
  <c r="Q3" i="7"/>
  <c r="Q5" i="7"/>
  <c r="Q6" i="7"/>
  <c r="Q26" i="7"/>
  <c r="R3" i="7"/>
  <c r="R5" i="7"/>
  <c r="R6" i="7"/>
  <c r="R26" i="7"/>
  <c r="S3" i="7"/>
  <c r="S5" i="7"/>
  <c r="S6" i="7"/>
  <c r="S26" i="7"/>
  <c r="T3" i="7"/>
  <c r="T5" i="7"/>
  <c r="T6" i="7"/>
  <c r="T26" i="7"/>
  <c r="U3" i="7"/>
  <c r="U5" i="7"/>
  <c r="U6" i="7"/>
  <c r="U26" i="7"/>
  <c r="V3" i="7"/>
  <c r="V5" i="7"/>
  <c r="V6" i="7"/>
  <c r="V26" i="7"/>
  <c r="W3" i="7"/>
  <c r="W5" i="7"/>
  <c r="W6" i="7"/>
  <c r="W26" i="7"/>
  <c r="D6" i="7"/>
  <c r="D26" i="7"/>
  <c r="E6" i="7"/>
  <c r="E26" i="7"/>
  <c r="H42" i="1"/>
  <c r="X35" i="1"/>
  <c r="H28" i="1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D25" i="7"/>
  <c r="E23" i="7"/>
  <c r="E25" i="7"/>
  <c r="F23" i="7"/>
  <c r="F25" i="7"/>
  <c r="G23" i="7"/>
  <c r="G25" i="7"/>
  <c r="H23" i="7"/>
  <c r="H25" i="7"/>
  <c r="I23" i="7"/>
  <c r="I25" i="7"/>
  <c r="J23" i="7"/>
  <c r="J25" i="7"/>
  <c r="K23" i="7"/>
  <c r="K25" i="7"/>
  <c r="L23" i="7"/>
  <c r="L25" i="7"/>
  <c r="M23" i="7"/>
  <c r="M25" i="7"/>
  <c r="N23" i="7"/>
  <c r="N25" i="7"/>
  <c r="O23" i="7"/>
  <c r="O25" i="7"/>
  <c r="P23" i="7"/>
  <c r="P25" i="7"/>
  <c r="Q23" i="7"/>
  <c r="Q25" i="7"/>
  <c r="R23" i="7"/>
  <c r="R25" i="7"/>
  <c r="S23" i="7"/>
  <c r="S25" i="7"/>
  <c r="T23" i="7"/>
  <c r="T25" i="7"/>
  <c r="U23" i="7"/>
  <c r="U25" i="7"/>
  <c r="V23" i="7"/>
  <c r="V25" i="7"/>
  <c r="W23" i="7"/>
  <c r="W25" i="7"/>
  <c r="F29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X29" i="1"/>
  <c r="X30" i="1"/>
  <c r="X31" i="1"/>
  <c r="X32" i="1"/>
  <c r="X33" i="1"/>
  <c r="X34" i="1"/>
  <c r="X36" i="1"/>
  <c r="X37" i="1"/>
  <c r="X38" i="1"/>
  <c r="X39" i="1"/>
  <c r="X40" i="1"/>
  <c r="X41" i="1"/>
  <c r="X42" i="1"/>
  <c r="X43" i="1"/>
  <c r="X44" i="1"/>
  <c r="X45" i="1"/>
  <c r="X46" i="1"/>
  <c r="X47" i="1"/>
  <c r="X28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28" i="1"/>
  <c r="P29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3" i="1"/>
  <c r="H44" i="1"/>
  <c r="H45" i="1"/>
  <c r="H46" i="1"/>
  <c r="H47" i="1"/>
  <c r="R29" i="1"/>
  <c r="T29" i="1"/>
  <c r="R30" i="1"/>
  <c r="T30" i="1"/>
  <c r="R31" i="1"/>
  <c r="T31" i="1"/>
  <c r="R32" i="1"/>
  <c r="T32" i="1"/>
  <c r="R33" i="1"/>
  <c r="T33" i="1"/>
  <c r="R34" i="1"/>
  <c r="T34" i="1"/>
  <c r="R35" i="1"/>
  <c r="T35" i="1"/>
  <c r="R36" i="1"/>
  <c r="T36" i="1"/>
  <c r="R37" i="1"/>
  <c r="T37" i="1"/>
  <c r="R38" i="1"/>
  <c r="T38" i="1"/>
  <c r="R39" i="1"/>
  <c r="T39" i="1"/>
  <c r="R40" i="1"/>
  <c r="T40" i="1"/>
  <c r="R41" i="1"/>
  <c r="T41" i="1"/>
  <c r="R42" i="1"/>
  <c r="T42" i="1"/>
  <c r="R43" i="1"/>
  <c r="T43" i="1"/>
  <c r="R44" i="1"/>
  <c r="T44" i="1"/>
  <c r="R45" i="1"/>
  <c r="T45" i="1"/>
  <c r="R46" i="1"/>
  <c r="T46" i="1"/>
  <c r="R47" i="1"/>
  <c r="T47" i="1"/>
  <c r="R28" i="1"/>
  <c r="U28" i="1"/>
  <c r="V28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B47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E28" i="1"/>
  <c r="F28" i="1"/>
  <c r="G28" i="1"/>
  <c r="J30" i="1"/>
  <c r="L29" i="1"/>
  <c r="L30" i="1"/>
  <c r="J31" i="1"/>
  <c r="L31" i="1"/>
  <c r="J32" i="1"/>
  <c r="L32" i="1"/>
  <c r="J33" i="1"/>
  <c r="L33" i="1"/>
  <c r="J34" i="1"/>
  <c r="L34" i="1"/>
  <c r="J35" i="1"/>
  <c r="L35" i="1"/>
  <c r="J36" i="1"/>
  <c r="L36" i="1"/>
  <c r="J37" i="1"/>
  <c r="L37" i="1"/>
  <c r="J38" i="1"/>
  <c r="L38" i="1"/>
  <c r="J39" i="1"/>
  <c r="L39" i="1"/>
  <c r="J40" i="1"/>
  <c r="L40" i="1"/>
  <c r="J41" i="1"/>
  <c r="L41" i="1"/>
  <c r="J42" i="1"/>
  <c r="L42" i="1"/>
  <c r="J43" i="1"/>
  <c r="L43" i="1"/>
  <c r="J44" i="1"/>
  <c r="L44" i="1"/>
  <c r="J45" i="1"/>
  <c r="L45" i="1"/>
  <c r="J46" i="1"/>
  <c r="L46" i="1"/>
  <c r="J47" i="1"/>
  <c r="L47" i="1"/>
  <c r="J29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J28" i="1"/>
  <c r="M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E34" i="1"/>
  <c r="E30" i="1"/>
  <c r="E31" i="1"/>
  <c r="E32" i="1"/>
  <c r="E33" i="1"/>
  <c r="E40" i="1"/>
  <c r="E29" i="1"/>
  <c r="E47" i="1"/>
  <c r="E46" i="1"/>
  <c r="E45" i="1"/>
  <c r="E44" i="1"/>
  <c r="E43" i="1"/>
  <c r="E42" i="1"/>
  <c r="E41" i="1"/>
  <c r="E39" i="1"/>
  <c r="E38" i="1"/>
  <c r="E37" i="1"/>
  <c r="E36" i="1"/>
  <c r="E35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E20" i="7"/>
  <c r="E40" i="7"/>
  <c r="E19" i="7"/>
  <c r="E39" i="7"/>
  <c r="E18" i="7"/>
  <c r="E38" i="7"/>
  <c r="E17" i="7"/>
  <c r="E37" i="7"/>
  <c r="E16" i="7"/>
  <c r="E36" i="7"/>
  <c r="E15" i="7"/>
  <c r="E35" i="7"/>
  <c r="E14" i="7"/>
  <c r="E34" i="7"/>
  <c r="E13" i="7"/>
  <c r="E33" i="7"/>
  <c r="E12" i="7"/>
  <c r="E32" i="7"/>
  <c r="E11" i="7"/>
  <c r="E31" i="7"/>
  <c r="E10" i="7"/>
  <c r="E30" i="7"/>
  <c r="E9" i="7"/>
  <c r="E29" i="7"/>
  <c r="E8" i="7"/>
  <c r="E28" i="7"/>
  <c r="E7" i="7"/>
  <c r="E27" i="7"/>
  <c r="W20" i="7"/>
  <c r="W40" i="7"/>
  <c r="V20" i="7"/>
  <c r="V40" i="7"/>
  <c r="U20" i="7"/>
  <c r="U40" i="7"/>
  <c r="T20" i="7"/>
  <c r="T40" i="7"/>
  <c r="S20" i="7"/>
  <c r="S40" i="7"/>
  <c r="R20" i="7"/>
  <c r="R40" i="7"/>
  <c r="Q20" i="7"/>
  <c r="Q40" i="7"/>
  <c r="P20" i="7"/>
  <c r="P40" i="7"/>
  <c r="O20" i="7"/>
  <c r="O40" i="7"/>
  <c r="N20" i="7"/>
  <c r="N40" i="7"/>
  <c r="M20" i="7"/>
  <c r="M40" i="7"/>
  <c r="L20" i="7"/>
  <c r="L40" i="7"/>
  <c r="K20" i="7"/>
  <c r="K40" i="7"/>
  <c r="J20" i="7"/>
  <c r="J40" i="7"/>
  <c r="I20" i="7"/>
  <c r="I40" i="7"/>
  <c r="H20" i="7"/>
  <c r="H40" i="7"/>
  <c r="G20" i="7"/>
  <c r="G40" i="7"/>
  <c r="F20" i="7"/>
  <c r="F40" i="7"/>
  <c r="W19" i="7"/>
  <c r="W39" i="7"/>
  <c r="V19" i="7"/>
  <c r="V39" i="7"/>
  <c r="U19" i="7"/>
  <c r="U39" i="7"/>
  <c r="T19" i="7"/>
  <c r="T39" i="7"/>
  <c r="S19" i="7"/>
  <c r="S39" i="7"/>
  <c r="R19" i="7"/>
  <c r="R39" i="7"/>
  <c r="Q19" i="7"/>
  <c r="Q39" i="7"/>
  <c r="P19" i="7"/>
  <c r="P39" i="7"/>
  <c r="O19" i="7"/>
  <c r="O39" i="7"/>
  <c r="N19" i="7"/>
  <c r="N39" i="7"/>
  <c r="M19" i="7"/>
  <c r="M39" i="7"/>
  <c r="L19" i="7"/>
  <c r="L39" i="7"/>
  <c r="K19" i="7"/>
  <c r="K39" i="7"/>
  <c r="J19" i="7"/>
  <c r="J39" i="7"/>
  <c r="I19" i="7"/>
  <c r="I39" i="7"/>
  <c r="H19" i="7"/>
  <c r="H39" i="7"/>
  <c r="G19" i="7"/>
  <c r="G39" i="7"/>
  <c r="F19" i="7"/>
  <c r="F39" i="7"/>
  <c r="W18" i="7"/>
  <c r="W38" i="7"/>
  <c r="V18" i="7"/>
  <c r="V38" i="7"/>
  <c r="U18" i="7"/>
  <c r="U38" i="7"/>
  <c r="T18" i="7"/>
  <c r="T38" i="7"/>
  <c r="S18" i="7"/>
  <c r="S38" i="7"/>
  <c r="R18" i="7"/>
  <c r="R38" i="7"/>
  <c r="Q18" i="7"/>
  <c r="Q38" i="7"/>
  <c r="P18" i="7"/>
  <c r="P38" i="7"/>
  <c r="O18" i="7"/>
  <c r="O38" i="7"/>
  <c r="N18" i="7"/>
  <c r="N38" i="7"/>
  <c r="M18" i="7"/>
  <c r="M38" i="7"/>
  <c r="L18" i="7"/>
  <c r="L38" i="7"/>
  <c r="K18" i="7"/>
  <c r="K38" i="7"/>
  <c r="J18" i="7"/>
  <c r="J38" i="7"/>
  <c r="I18" i="7"/>
  <c r="I38" i="7"/>
  <c r="H18" i="7"/>
  <c r="H38" i="7"/>
  <c r="G18" i="7"/>
  <c r="G38" i="7"/>
  <c r="F18" i="7"/>
  <c r="F38" i="7"/>
  <c r="W17" i="7"/>
  <c r="W37" i="7"/>
  <c r="V17" i="7"/>
  <c r="V37" i="7"/>
  <c r="U17" i="7"/>
  <c r="U37" i="7"/>
  <c r="T17" i="7"/>
  <c r="T37" i="7"/>
  <c r="S17" i="7"/>
  <c r="S37" i="7"/>
  <c r="R17" i="7"/>
  <c r="R37" i="7"/>
  <c r="Q17" i="7"/>
  <c r="Q37" i="7"/>
  <c r="P17" i="7"/>
  <c r="P37" i="7"/>
  <c r="O17" i="7"/>
  <c r="O37" i="7"/>
  <c r="N17" i="7"/>
  <c r="N37" i="7"/>
  <c r="M17" i="7"/>
  <c r="M37" i="7"/>
  <c r="L17" i="7"/>
  <c r="L37" i="7"/>
  <c r="K17" i="7"/>
  <c r="K37" i="7"/>
  <c r="J17" i="7"/>
  <c r="J37" i="7"/>
  <c r="I17" i="7"/>
  <c r="I37" i="7"/>
  <c r="H17" i="7"/>
  <c r="H37" i="7"/>
  <c r="G17" i="7"/>
  <c r="G37" i="7"/>
  <c r="F17" i="7"/>
  <c r="F37" i="7"/>
  <c r="W16" i="7"/>
  <c r="W36" i="7"/>
  <c r="V16" i="7"/>
  <c r="V36" i="7"/>
  <c r="U16" i="7"/>
  <c r="U36" i="7"/>
  <c r="T16" i="7"/>
  <c r="T36" i="7"/>
  <c r="S16" i="7"/>
  <c r="S36" i="7"/>
  <c r="R16" i="7"/>
  <c r="R36" i="7"/>
  <c r="Q16" i="7"/>
  <c r="Q36" i="7"/>
  <c r="P16" i="7"/>
  <c r="P36" i="7"/>
  <c r="O16" i="7"/>
  <c r="O36" i="7"/>
  <c r="N16" i="7"/>
  <c r="N36" i="7"/>
  <c r="M16" i="7"/>
  <c r="M36" i="7"/>
  <c r="L16" i="7"/>
  <c r="L36" i="7"/>
  <c r="K16" i="7"/>
  <c r="K36" i="7"/>
  <c r="J16" i="7"/>
  <c r="J36" i="7"/>
  <c r="I16" i="7"/>
  <c r="I36" i="7"/>
  <c r="H16" i="7"/>
  <c r="H36" i="7"/>
  <c r="G16" i="7"/>
  <c r="G36" i="7"/>
  <c r="F16" i="7"/>
  <c r="F36" i="7"/>
  <c r="W15" i="7"/>
  <c r="W35" i="7"/>
  <c r="V15" i="7"/>
  <c r="V35" i="7"/>
  <c r="U15" i="7"/>
  <c r="U35" i="7"/>
  <c r="T15" i="7"/>
  <c r="T35" i="7"/>
  <c r="S15" i="7"/>
  <c r="S35" i="7"/>
  <c r="R15" i="7"/>
  <c r="R35" i="7"/>
  <c r="Q15" i="7"/>
  <c r="Q35" i="7"/>
  <c r="P15" i="7"/>
  <c r="P35" i="7"/>
  <c r="O15" i="7"/>
  <c r="O35" i="7"/>
  <c r="N15" i="7"/>
  <c r="N35" i="7"/>
  <c r="M15" i="7"/>
  <c r="M35" i="7"/>
  <c r="L15" i="7"/>
  <c r="L35" i="7"/>
  <c r="K15" i="7"/>
  <c r="K35" i="7"/>
  <c r="J15" i="7"/>
  <c r="J35" i="7"/>
  <c r="I15" i="7"/>
  <c r="I35" i="7"/>
  <c r="H15" i="7"/>
  <c r="H35" i="7"/>
  <c r="G15" i="7"/>
  <c r="G35" i="7"/>
  <c r="F15" i="7"/>
  <c r="F35" i="7"/>
  <c r="W14" i="7"/>
  <c r="W34" i="7"/>
  <c r="V14" i="7"/>
  <c r="V34" i="7"/>
  <c r="U14" i="7"/>
  <c r="U34" i="7"/>
  <c r="T14" i="7"/>
  <c r="T34" i="7"/>
  <c r="S14" i="7"/>
  <c r="S34" i="7"/>
  <c r="R14" i="7"/>
  <c r="R34" i="7"/>
  <c r="Q14" i="7"/>
  <c r="Q34" i="7"/>
  <c r="P14" i="7"/>
  <c r="P34" i="7"/>
  <c r="O14" i="7"/>
  <c r="O34" i="7"/>
  <c r="N14" i="7"/>
  <c r="N34" i="7"/>
  <c r="M14" i="7"/>
  <c r="M34" i="7"/>
  <c r="L14" i="7"/>
  <c r="L34" i="7"/>
  <c r="K14" i="7"/>
  <c r="K34" i="7"/>
  <c r="J14" i="7"/>
  <c r="J34" i="7"/>
  <c r="I14" i="7"/>
  <c r="I34" i="7"/>
  <c r="H14" i="7"/>
  <c r="H34" i="7"/>
  <c r="G14" i="7"/>
  <c r="G34" i="7"/>
  <c r="F14" i="7"/>
  <c r="F34" i="7"/>
  <c r="W13" i="7"/>
  <c r="W33" i="7"/>
  <c r="V13" i="7"/>
  <c r="V33" i="7"/>
  <c r="U13" i="7"/>
  <c r="U33" i="7"/>
  <c r="T13" i="7"/>
  <c r="T33" i="7"/>
  <c r="S13" i="7"/>
  <c r="S33" i="7"/>
  <c r="R13" i="7"/>
  <c r="R33" i="7"/>
  <c r="Q13" i="7"/>
  <c r="Q33" i="7"/>
  <c r="P13" i="7"/>
  <c r="P33" i="7"/>
  <c r="O13" i="7"/>
  <c r="O33" i="7"/>
  <c r="N13" i="7"/>
  <c r="N33" i="7"/>
  <c r="M13" i="7"/>
  <c r="M33" i="7"/>
  <c r="L13" i="7"/>
  <c r="L33" i="7"/>
  <c r="K13" i="7"/>
  <c r="K33" i="7"/>
  <c r="J13" i="7"/>
  <c r="J33" i="7"/>
  <c r="I13" i="7"/>
  <c r="I33" i="7"/>
  <c r="H13" i="7"/>
  <c r="H33" i="7"/>
  <c r="G13" i="7"/>
  <c r="G33" i="7"/>
  <c r="F13" i="7"/>
  <c r="F33" i="7"/>
  <c r="W12" i="7"/>
  <c r="W32" i="7"/>
  <c r="V12" i="7"/>
  <c r="V32" i="7"/>
  <c r="U12" i="7"/>
  <c r="U32" i="7"/>
  <c r="T12" i="7"/>
  <c r="T32" i="7"/>
  <c r="S12" i="7"/>
  <c r="S32" i="7"/>
  <c r="R12" i="7"/>
  <c r="R32" i="7"/>
  <c r="Q12" i="7"/>
  <c r="Q32" i="7"/>
  <c r="P12" i="7"/>
  <c r="P32" i="7"/>
  <c r="O12" i="7"/>
  <c r="O32" i="7"/>
  <c r="N12" i="7"/>
  <c r="N32" i="7"/>
  <c r="M12" i="7"/>
  <c r="M32" i="7"/>
  <c r="L12" i="7"/>
  <c r="L32" i="7"/>
  <c r="K12" i="7"/>
  <c r="K32" i="7"/>
  <c r="J12" i="7"/>
  <c r="J32" i="7"/>
  <c r="I12" i="7"/>
  <c r="I32" i="7"/>
  <c r="H12" i="7"/>
  <c r="H32" i="7"/>
  <c r="G12" i="7"/>
  <c r="G32" i="7"/>
  <c r="F12" i="7"/>
  <c r="F32" i="7"/>
  <c r="W11" i="7"/>
  <c r="W31" i="7"/>
  <c r="V11" i="7"/>
  <c r="V31" i="7"/>
  <c r="U11" i="7"/>
  <c r="U31" i="7"/>
  <c r="T11" i="7"/>
  <c r="T31" i="7"/>
  <c r="S11" i="7"/>
  <c r="S31" i="7"/>
  <c r="R11" i="7"/>
  <c r="R31" i="7"/>
  <c r="Q11" i="7"/>
  <c r="Q31" i="7"/>
  <c r="P11" i="7"/>
  <c r="P31" i="7"/>
  <c r="O11" i="7"/>
  <c r="O31" i="7"/>
  <c r="N11" i="7"/>
  <c r="N31" i="7"/>
  <c r="M11" i="7"/>
  <c r="M31" i="7"/>
  <c r="L11" i="7"/>
  <c r="L31" i="7"/>
  <c r="K11" i="7"/>
  <c r="K31" i="7"/>
  <c r="J11" i="7"/>
  <c r="J31" i="7"/>
  <c r="I11" i="7"/>
  <c r="I31" i="7"/>
  <c r="H11" i="7"/>
  <c r="H31" i="7"/>
  <c r="G11" i="7"/>
  <c r="G31" i="7"/>
  <c r="F11" i="7"/>
  <c r="F31" i="7"/>
  <c r="W10" i="7"/>
  <c r="W30" i="7"/>
  <c r="V10" i="7"/>
  <c r="V30" i="7"/>
  <c r="U10" i="7"/>
  <c r="U30" i="7"/>
  <c r="T10" i="7"/>
  <c r="T30" i="7"/>
  <c r="S10" i="7"/>
  <c r="S30" i="7"/>
  <c r="R10" i="7"/>
  <c r="R30" i="7"/>
  <c r="Q10" i="7"/>
  <c r="Q30" i="7"/>
  <c r="P10" i="7"/>
  <c r="P30" i="7"/>
  <c r="O10" i="7"/>
  <c r="O30" i="7"/>
  <c r="N10" i="7"/>
  <c r="N30" i="7"/>
  <c r="M10" i="7"/>
  <c r="M30" i="7"/>
  <c r="L10" i="7"/>
  <c r="L30" i="7"/>
  <c r="K10" i="7"/>
  <c r="K30" i="7"/>
  <c r="J10" i="7"/>
  <c r="J30" i="7"/>
  <c r="I10" i="7"/>
  <c r="I30" i="7"/>
  <c r="H10" i="7"/>
  <c r="H30" i="7"/>
  <c r="G10" i="7"/>
  <c r="G30" i="7"/>
  <c r="F10" i="7"/>
  <c r="F30" i="7"/>
  <c r="W9" i="7"/>
  <c r="W29" i="7"/>
  <c r="V9" i="7"/>
  <c r="V29" i="7"/>
  <c r="U9" i="7"/>
  <c r="U29" i="7"/>
  <c r="T9" i="7"/>
  <c r="T29" i="7"/>
  <c r="S9" i="7"/>
  <c r="S29" i="7"/>
  <c r="R9" i="7"/>
  <c r="R29" i="7"/>
  <c r="Q9" i="7"/>
  <c r="Q29" i="7"/>
  <c r="P9" i="7"/>
  <c r="P29" i="7"/>
  <c r="O9" i="7"/>
  <c r="O29" i="7"/>
  <c r="N9" i="7"/>
  <c r="N29" i="7"/>
  <c r="M9" i="7"/>
  <c r="M29" i="7"/>
  <c r="L9" i="7"/>
  <c r="L29" i="7"/>
  <c r="K9" i="7"/>
  <c r="K29" i="7"/>
  <c r="J9" i="7"/>
  <c r="J29" i="7"/>
  <c r="I9" i="7"/>
  <c r="I29" i="7"/>
  <c r="H9" i="7"/>
  <c r="H29" i="7"/>
  <c r="G9" i="7"/>
  <c r="G29" i="7"/>
  <c r="F9" i="7"/>
  <c r="F29" i="7"/>
  <c r="W8" i="7"/>
  <c r="W28" i="7"/>
  <c r="V8" i="7"/>
  <c r="V28" i="7"/>
  <c r="U8" i="7"/>
  <c r="U28" i="7"/>
  <c r="T8" i="7"/>
  <c r="T28" i="7"/>
  <c r="S8" i="7"/>
  <c r="S28" i="7"/>
  <c r="R8" i="7"/>
  <c r="R28" i="7"/>
  <c r="Q8" i="7"/>
  <c r="Q28" i="7"/>
  <c r="P8" i="7"/>
  <c r="P28" i="7"/>
  <c r="O8" i="7"/>
  <c r="O28" i="7"/>
  <c r="N8" i="7"/>
  <c r="N28" i="7"/>
  <c r="M8" i="7"/>
  <c r="M28" i="7"/>
  <c r="L8" i="7"/>
  <c r="L28" i="7"/>
  <c r="K8" i="7"/>
  <c r="K28" i="7"/>
  <c r="J8" i="7"/>
  <c r="J28" i="7"/>
  <c r="I8" i="7"/>
  <c r="I28" i="7"/>
  <c r="H8" i="7"/>
  <c r="H28" i="7"/>
  <c r="G8" i="7"/>
  <c r="G28" i="7"/>
  <c r="F8" i="7"/>
  <c r="F28" i="7"/>
  <c r="W7" i="7"/>
  <c r="W27" i="7"/>
  <c r="V7" i="7"/>
  <c r="V27" i="7"/>
  <c r="U7" i="7"/>
  <c r="U27" i="7"/>
  <c r="T7" i="7"/>
  <c r="T27" i="7"/>
  <c r="S7" i="7"/>
  <c r="S27" i="7"/>
  <c r="R7" i="7"/>
  <c r="R27" i="7"/>
  <c r="Q7" i="7"/>
  <c r="Q27" i="7"/>
  <c r="P7" i="7"/>
  <c r="P27" i="7"/>
  <c r="O7" i="7"/>
  <c r="O27" i="7"/>
  <c r="N7" i="7"/>
  <c r="N27" i="7"/>
  <c r="M7" i="7"/>
  <c r="M27" i="7"/>
  <c r="L7" i="7"/>
  <c r="L27" i="7"/>
  <c r="K7" i="7"/>
  <c r="K27" i="7"/>
  <c r="J7" i="7"/>
  <c r="J27" i="7"/>
  <c r="I7" i="7"/>
  <c r="I27" i="7"/>
  <c r="H7" i="7"/>
  <c r="H27" i="7"/>
  <c r="G7" i="7"/>
  <c r="G27" i="7"/>
  <c r="F7" i="7"/>
  <c r="F27" i="7"/>
</calcChain>
</file>

<file path=xl/sharedStrings.xml><?xml version="1.0" encoding="utf-8"?>
<sst xmlns="http://schemas.openxmlformats.org/spreadsheetml/2006/main" count="37" uniqueCount="17">
  <si>
    <t>coefficients</t>
  </si>
  <si>
    <t>m</t>
  </si>
  <si>
    <t>Sum</t>
  </si>
  <si>
    <t>n</t>
  </si>
  <si>
    <t>sin(π/2) approximation</t>
  </si>
  <si>
    <t>input (π/2)</t>
  </si>
  <si>
    <t>sin(π) approximation</t>
  </si>
  <si>
    <t>input (π)</t>
  </si>
  <si>
    <t>sin(5π/2) approximation</t>
  </si>
  <si>
    <t>input (5π/2)</t>
  </si>
  <si>
    <t>Relative Error</t>
  </si>
  <si>
    <t>sin(π/2)</t>
  </si>
  <si>
    <t>sin(π)</t>
  </si>
  <si>
    <t>sin(5π/2)</t>
  </si>
  <si>
    <t>sin(x) approximation series</t>
  </si>
  <si>
    <t>input, x</t>
  </si>
  <si>
    <r>
      <t xml:space="preserve">Note: did not divide by Abs(sin(x)) in the </t>
    </r>
    <r>
      <rPr>
        <b/>
        <sz val="12"/>
        <color rgb="FFFF0000"/>
        <rFont val="Calibri"/>
        <scheme val="minor"/>
      </rPr>
      <t>Relative Error</t>
    </r>
    <r>
      <rPr>
        <sz val="12"/>
        <color rgb="FFFF0000"/>
        <rFont val="Calibri"/>
        <family val="2"/>
        <scheme val="minor"/>
      </rPr>
      <t xml:space="preserve"> column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</si>
</sst>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"/>
  </numFmts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scheme val="minor"/>
    </font>
    <font>
      <sz val="20"/>
      <color theme="1"/>
      <name val="Calibri"/>
      <scheme val="minor"/>
    </font>
    <font>
      <b/>
      <sz val="20"/>
      <color theme="3"/>
      <name val="Calibri"/>
      <scheme val="minor"/>
    </font>
    <font>
      <b/>
      <sz val="12"/>
      <color rgb="FFFF0000"/>
      <name val="Calibri"/>
      <scheme val="minor"/>
    </font>
    <font>
      <b/>
      <sz val="36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theme="4"/>
      </patternFill>
    </fill>
  </fills>
  <borders count="1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164" fontId="3" fillId="3" borderId="3" xfId="0" applyNumberFormat="1" applyFont="1" applyFill="1" applyBorder="1"/>
    <xf numFmtId="0" fontId="0" fillId="0" borderId="2" xfId="0" applyFont="1" applyBorder="1"/>
    <xf numFmtId="164" fontId="0" fillId="0" borderId="3" xfId="0" applyNumberFormat="1" applyFont="1" applyBorder="1"/>
    <xf numFmtId="164" fontId="0" fillId="0" borderId="4" xfId="0" applyNumberFormat="1" applyFont="1" applyBorder="1"/>
    <xf numFmtId="164" fontId="3" fillId="3" borderId="2" xfId="0" applyNumberFormat="1" applyFont="1" applyFill="1" applyBorder="1"/>
    <xf numFmtId="164" fontId="0" fillId="0" borderId="2" xfId="0" applyNumberFormat="1" applyFont="1" applyBorder="1"/>
    <xf numFmtId="0" fontId="7" fillId="0" borderId="0" xfId="0" applyFo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Font="1" applyBorder="1"/>
    <xf numFmtId="164" fontId="4" fillId="0" borderId="0" xfId="0" applyNumberFormat="1" applyFont="1"/>
    <xf numFmtId="0" fontId="5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textRotation="90"/>
    </xf>
    <xf numFmtId="0" fontId="3" fillId="3" borderId="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center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border diagonalUp="0" diagonalDown="0" outline="0">
        <left/>
        <right/>
        <top style="thin">
          <color theme="4"/>
        </top>
        <bottom/>
      </border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>
        <left/>
        <right/>
        <top style="thin">
          <color theme="4"/>
        </top>
        <bottom/>
        <vertical/>
        <horizontal/>
      </border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numFmt numFmtId="164" formatCode="0.0000000000"/>
    </dxf>
    <dxf>
      <numFmt numFmtId="0" formatCode="General"/>
    </dxf>
    <dxf>
      <numFmt numFmtId="164" formatCode="0.0000000000"/>
    </dxf>
    <dxf>
      <numFmt numFmtId="164" formatCode="0.0000000000"/>
    </dxf>
    <dxf>
      <numFmt numFmtId="164" formatCode="0.000000000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Comaparison</a:t>
            </a:r>
            <a:r>
              <a:rPr lang="en-US" baseline="0"/>
              <a:t> of Relative Error of sin(x) approximation for x=</a:t>
            </a:r>
            <a:r>
              <a:rPr lang="el-GR" sz="1800" b="1" i="0" u="none" strike="noStrike" baseline="0">
                <a:effectLst/>
              </a:rPr>
              <a:t>π/2</a:t>
            </a:r>
            <a:r>
              <a:rPr lang="en-US" sz="1800" b="1" i="0" u="none" strike="noStrike" baseline="0">
                <a:effectLst/>
              </a:rPr>
              <a:t>, </a:t>
            </a:r>
            <a:r>
              <a:rPr lang="el-GR" sz="1800" b="1" i="0" u="none" strike="noStrike" baseline="0">
                <a:effectLst/>
              </a:rPr>
              <a:t>π</a:t>
            </a:r>
            <a:r>
              <a:rPr lang="en-US" sz="1800" b="1" i="0" u="none" strike="noStrike" baseline="0">
                <a:effectLst/>
              </a:rPr>
              <a:t>, 5</a:t>
            </a:r>
            <a:r>
              <a:rPr lang="el-GR" sz="1800" b="1" i="0" u="none" strike="noStrike" baseline="0">
                <a:effectLst/>
              </a:rPr>
              <a:t>π/2</a:t>
            </a:r>
            <a:r>
              <a:rPr lang="el-GR" sz="1800" b="1" i="0" u="none" strike="noStrike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111024884644521"/>
          <c:y val="0.029310344827586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784971344024761"/>
          <c:y val="0.0913738019169329"/>
          <c:w val="0.845908913113722"/>
          <c:h val="0.826689796305582"/>
        </c:manualLayout>
      </c:layout>
      <c:lineChart>
        <c:grouping val="standard"/>
        <c:varyColors val="0"/>
        <c:ser>
          <c:idx val="0"/>
          <c:order val="0"/>
          <c:tx>
            <c:strRef>
              <c:f>'Approx_sin(x)_90,180,450 '!$J$26:$P$26</c:f>
              <c:strCache>
                <c:ptCount val="1"/>
                <c:pt idx="0">
                  <c:v>sin(π) approximation</c:v>
                </c:pt>
              </c:strCache>
            </c:strRef>
          </c:tx>
          <c:marker>
            <c:symbol val="none"/>
          </c:marker>
          <c:cat>
            <c:numRef>
              <c:f>Table134[n]</c:f>
              <c:numCache>
                <c:formatCode>General</c:formatCode>
                <c:ptCount val="2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</c:numCache>
            </c:numRef>
          </c:cat>
          <c:val>
            <c:numRef>
              <c:f>'Approx_sin(x)_90,180,450 '!$P$28:$P$47</c:f>
              <c:numCache>
                <c:formatCode>0.0000000000</c:formatCode>
                <c:ptCount val="20"/>
                <c:pt idx="0">
                  <c:v>3.141592653589793</c:v>
                </c:pt>
                <c:pt idx="1">
                  <c:v>2.026120126460176</c:v>
                </c:pt>
                <c:pt idx="2">
                  <c:v>0.524043913417169</c:v>
                </c:pt>
                <c:pt idx="3">
                  <c:v>0.0752206159036232</c:v>
                </c:pt>
                <c:pt idx="4">
                  <c:v>0.00692527070750504</c:v>
                </c:pt>
                <c:pt idx="5">
                  <c:v>0.000445160238209309</c:v>
                </c:pt>
                <c:pt idx="6">
                  <c:v>2.11425675583031E-5</c:v>
                </c:pt>
                <c:pt idx="7">
                  <c:v>7.72785889527082E-7</c:v>
                </c:pt>
                <c:pt idx="8">
                  <c:v>2.24195106204688E-8</c:v>
                </c:pt>
                <c:pt idx="9">
                  <c:v>5.28918376801039E-10</c:v>
                </c:pt>
                <c:pt idx="10">
                  <c:v>1.0348089459773E-11</c:v>
                </c:pt>
                <c:pt idx="11">
                  <c:v>1.70382257159019E-13</c:v>
                </c:pt>
                <c:pt idx="12">
                  <c:v>2.63966742459179E-15</c:v>
                </c:pt>
                <c:pt idx="13">
                  <c:v>2.07106244598403E-16</c:v>
                </c:pt>
                <c:pt idx="14">
                  <c:v>2.36673260026952E-16</c:v>
                </c:pt>
                <c:pt idx="15">
                  <c:v>2.36359480730608E-16</c:v>
                </c:pt>
                <c:pt idx="16">
                  <c:v>2.36362413379778E-16</c:v>
                </c:pt>
                <c:pt idx="17">
                  <c:v>2.36362389057016E-16</c:v>
                </c:pt>
                <c:pt idx="18">
                  <c:v>2.36362389237238E-16</c:v>
                </c:pt>
                <c:pt idx="19">
                  <c:v>2.36362389236038E-16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'Approx_sin(x)_90,180,450 '!$B$26:$H$26</c:f>
              <c:strCache>
                <c:ptCount val="1"/>
                <c:pt idx="0">
                  <c:v>sin(π/2) approximation</c:v>
                </c:pt>
              </c:strCache>
            </c:strRef>
          </c:tx>
          <c:marker>
            <c:symbol val="none"/>
          </c:marker>
          <c:cat>
            <c:numRef>
              <c:f>Table134[n]</c:f>
              <c:numCache>
                <c:formatCode>General</c:formatCode>
                <c:ptCount val="2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</c:numCache>
            </c:numRef>
          </c:cat>
          <c:val>
            <c:numRef>
              <c:f>Table1[Relative Error]</c:f>
              <c:numCache>
                <c:formatCode>0.0000000000</c:formatCode>
                <c:ptCount val="20"/>
                <c:pt idx="0">
                  <c:v>0.570796326794897</c:v>
                </c:pt>
                <c:pt idx="1">
                  <c:v>0.0751677707113496</c:v>
                </c:pt>
                <c:pt idx="2">
                  <c:v>0.00452485553481741</c:v>
                </c:pt>
                <c:pt idx="3">
                  <c:v>0.000156898600501276</c:v>
                </c:pt>
                <c:pt idx="4">
                  <c:v>3.54258428614251E-6</c:v>
                </c:pt>
                <c:pt idx="5">
                  <c:v>5.62589490549214E-8</c:v>
                </c:pt>
                <c:pt idx="6">
                  <c:v>6.62780275106911E-10</c:v>
                </c:pt>
                <c:pt idx="7">
                  <c:v>6.0231819531964E-12</c:v>
                </c:pt>
                <c:pt idx="8">
                  <c:v>4.37427871702312E-14</c:v>
                </c:pt>
                <c:pt idx="9">
                  <c:v>0.0</c:v>
                </c:pt>
                <c:pt idx="10">
                  <c:v>2.22044604925031E-16</c:v>
                </c:pt>
                <c:pt idx="11">
                  <c:v>2.22044604925031E-16</c:v>
                </c:pt>
                <c:pt idx="12">
                  <c:v>2.22044604925031E-16</c:v>
                </c:pt>
                <c:pt idx="13">
                  <c:v>2.22044604925031E-16</c:v>
                </c:pt>
                <c:pt idx="14">
                  <c:v>2.22044604925031E-16</c:v>
                </c:pt>
                <c:pt idx="15">
                  <c:v>2.22044604925031E-16</c:v>
                </c:pt>
                <c:pt idx="16">
                  <c:v>2.22044604925031E-16</c:v>
                </c:pt>
                <c:pt idx="17">
                  <c:v>2.22044604925031E-16</c:v>
                </c:pt>
                <c:pt idx="18">
                  <c:v>2.22044604925031E-16</c:v>
                </c:pt>
                <c:pt idx="19">
                  <c:v>2.22044604925031E-16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'Approx_sin(x)_90,180,450 '!$R$26:$X$26</c:f>
              <c:strCache>
                <c:ptCount val="1"/>
                <c:pt idx="0">
                  <c:v>sin(5π/2) approximation</c:v>
                </c:pt>
              </c:strCache>
            </c:strRef>
          </c:tx>
          <c:marker>
            <c:symbol val="none"/>
          </c:marker>
          <c:cat>
            <c:numRef>
              <c:f>Table134[n]</c:f>
              <c:numCache>
                <c:formatCode>General</c:formatCode>
                <c:ptCount val="2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</c:numCache>
            </c:numRef>
          </c:cat>
          <c:val>
            <c:numRef>
              <c:f>Table134[Relative Error]</c:f>
              <c:numCache>
                <c:formatCode>0.0000000000</c:formatCode>
                <c:ptCount val="20"/>
                <c:pt idx="0">
                  <c:v>6.853981633974482</c:v>
                </c:pt>
                <c:pt idx="1">
                  <c:v>73.89153055430628</c:v>
                </c:pt>
                <c:pt idx="2">
                  <c:v>175.1479264649657</c:v>
                </c:pt>
                <c:pt idx="3">
                  <c:v>190.6141153568067</c:v>
                </c:pt>
                <c:pt idx="4">
                  <c:v>122.7475736810054</c:v>
                </c:pt>
                <c:pt idx="5">
                  <c:v>52.97719366333464</c:v>
                </c:pt>
                <c:pt idx="6">
                  <c:v>16.50733907553162</c:v>
                </c:pt>
                <c:pt idx="7">
                  <c:v>3.902924321109797</c:v>
                </c:pt>
                <c:pt idx="8">
                  <c:v>0.725780307724884</c:v>
                </c:pt>
                <c:pt idx="9">
                  <c:v>0.109078675756283</c:v>
                </c:pt>
                <c:pt idx="10">
                  <c:v>0.0135363227207219</c:v>
                </c:pt>
                <c:pt idx="11">
                  <c:v>0.00141132461880633</c:v>
                </c:pt>
                <c:pt idx="12">
                  <c:v>0.00012541877669503</c:v>
                </c:pt>
                <c:pt idx="13">
                  <c:v>9.61549484690405E-6</c:v>
                </c:pt>
                <c:pt idx="14">
                  <c:v>6.42624308877515E-7</c:v>
                </c:pt>
                <c:pt idx="15">
                  <c:v>3.77760807079852E-8</c:v>
                </c:pt>
                <c:pt idx="16">
                  <c:v>1.96872673718929E-9</c:v>
                </c:pt>
                <c:pt idx="17">
                  <c:v>9.14913700356123E-11</c:v>
                </c:pt>
                <c:pt idx="18">
                  <c:v>3.91753296469233E-12</c:v>
                </c:pt>
                <c:pt idx="19">
                  <c:v>5.36237720893951E-14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325624"/>
        <c:axId val="-2111322616"/>
      </c:lineChart>
      <c:catAx>
        <c:axId val="-211132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11322616"/>
        <c:crossesAt val="1.0E-15"/>
        <c:auto val="1"/>
        <c:lblAlgn val="ctr"/>
        <c:lblOffset val="100"/>
        <c:noMultiLvlLbl val="0"/>
      </c:catAx>
      <c:valAx>
        <c:axId val="-2111322616"/>
        <c:scaling>
          <c:logBase val="10.0"/>
          <c:orientation val="minMax"/>
        </c:scaling>
        <c:delete val="0"/>
        <c:axPos val="l"/>
        <c:majorGridlines/>
        <c:numFmt formatCode="0.E+00" sourceLinked="0"/>
        <c:majorTickMark val="out"/>
        <c:minorTickMark val="none"/>
        <c:tickLblPos val="nextTo"/>
        <c:crossAx val="-2111325624"/>
        <c:crosses val="autoZero"/>
        <c:crossBetween val="between"/>
        <c:majorUnit val="1000.0"/>
        <c:minorUnit val="100.0"/>
        <c:dispUnits>
          <c:builtInUnit val="hundreds"/>
        </c:dispUnits>
      </c:valAx>
    </c:plotArea>
    <c:legend>
      <c:legendPos val="r"/>
      <c:layout>
        <c:manualLayout>
          <c:xMode val="edge"/>
          <c:yMode val="edge"/>
          <c:x val="0.693230692532148"/>
          <c:y val="0.100471354873744"/>
          <c:w val="0.190962099125364"/>
          <c:h val="0.103877138202552"/>
        </c:manualLayout>
      </c:layout>
      <c:overlay val="1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Relative error of sin(π/2) approximation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84944777367431"/>
          <c:y val="0.142937853107345"/>
          <c:w val="0.806300432025643"/>
          <c:h val="0.799585835668846"/>
        </c:manualLayout>
      </c:layout>
      <c:lineChart>
        <c:grouping val="standard"/>
        <c:varyColors val="0"/>
        <c:ser>
          <c:idx val="0"/>
          <c:order val="0"/>
          <c:tx>
            <c:strRef>
              <c:f>'Approx_sin(x)_90,180,450 '!$B$26:$H$26</c:f>
              <c:strCache>
                <c:ptCount val="1"/>
                <c:pt idx="0">
                  <c:v>sin(π/2) approximation</c:v>
                </c:pt>
              </c:strCache>
            </c:strRef>
          </c:tx>
          <c:marker>
            <c:symbol val="none"/>
          </c:marker>
          <c:cat>
            <c:numRef>
              <c:f>Table1[n]</c:f>
              <c:numCache>
                <c:formatCode>General</c:formatCode>
                <c:ptCount val="2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</c:numCache>
            </c:numRef>
          </c:cat>
          <c:val>
            <c:numRef>
              <c:f>Table1[Relative Error]</c:f>
              <c:numCache>
                <c:formatCode>0.0000000000</c:formatCode>
                <c:ptCount val="20"/>
                <c:pt idx="0">
                  <c:v>0.570796326794897</c:v>
                </c:pt>
                <c:pt idx="1">
                  <c:v>0.0751677707113496</c:v>
                </c:pt>
                <c:pt idx="2">
                  <c:v>0.00452485553481741</c:v>
                </c:pt>
                <c:pt idx="3">
                  <c:v>0.000156898600501276</c:v>
                </c:pt>
                <c:pt idx="4">
                  <c:v>3.54258428614251E-6</c:v>
                </c:pt>
                <c:pt idx="5">
                  <c:v>5.62589490549214E-8</c:v>
                </c:pt>
                <c:pt idx="6">
                  <c:v>6.62780275106911E-10</c:v>
                </c:pt>
                <c:pt idx="7">
                  <c:v>6.0231819531964E-12</c:v>
                </c:pt>
                <c:pt idx="8">
                  <c:v>4.37427871702312E-14</c:v>
                </c:pt>
                <c:pt idx="9">
                  <c:v>0.0</c:v>
                </c:pt>
                <c:pt idx="10">
                  <c:v>2.22044604925031E-16</c:v>
                </c:pt>
                <c:pt idx="11">
                  <c:v>2.22044604925031E-16</c:v>
                </c:pt>
                <c:pt idx="12">
                  <c:v>2.22044604925031E-16</c:v>
                </c:pt>
                <c:pt idx="13">
                  <c:v>2.22044604925031E-16</c:v>
                </c:pt>
                <c:pt idx="14">
                  <c:v>2.22044604925031E-16</c:v>
                </c:pt>
                <c:pt idx="15">
                  <c:v>2.22044604925031E-16</c:v>
                </c:pt>
                <c:pt idx="16">
                  <c:v>2.22044604925031E-16</c:v>
                </c:pt>
                <c:pt idx="17">
                  <c:v>2.22044604925031E-16</c:v>
                </c:pt>
                <c:pt idx="18">
                  <c:v>2.22044604925031E-16</c:v>
                </c:pt>
                <c:pt idx="19">
                  <c:v>2.22044604925031E-16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760568"/>
        <c:axId val="-2111757560"/>
      </c:lineChart>
      <c:catAx>
        <c:axId val="-2111760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11757560"/>
        <c:crosses val="autoZero"/>
        <c:auto val="1"/>
        <c:lblAlgn val="ctr"/>
        <c:lblOffset val="100"/>
        <c:noMultiLvlLbl val="0"/>
      </c:catAx>
      <c:valAx>
        <c:axId val="-2111757560"/>
        <c:scaling>
          <c:orientation val="minMax"/>
        </c:scaling>
        <c:delete val="0"/>
        <c:axPos val="l"/>
        <c:majorGridlines/>
        <c:numFmt formatCode="0.0000000000" sourceLinked="1"/>
        <c:majorTickMark val="out"/>
        <c:minorTickMark val="none"/>
        <c:tickLblPos val="nextTo"/>
        <c:crossAx val="-2111760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Relative error of </a:t>
            </a:r>
            <a:r>
              <a:rPr lang="en-US"/>
              <a:t>sin(5π/2) approximation</a:t>
            </a:r>
          </a:p>
        </c:rich>
      </c:tx>
      <c:layout>
        <c:manualLayout>
          <c:xMode val="edge"/>
          <c:yMode val="edge"/>
          <c:x val="0.20462273655187"/>
          <c:y val="0.0238095238095238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'Approx_sin(x)_90,180,450 '!$R$26:$X$26</c:f>
              <c:strCache>
                <c:ptCount val="1"/>
                <c:pt idx="0">
                  <c:v>sin(5π/2) approximation</c:v>
                </c:pt>
              </c:strCache>
            </c:strRef>
          </c:tx>
          <c:marker>
            <c:symbol val="none"/>
          </c:marker>
          <c:cat>
            <c:numRef>
              <c:f>Table134[n]</c:f>
              <c:numCache>
                <c:formatCode>General</c:formatCode>
                <c:ptCount val="2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</c:numCache>
            </c:numRef>
          </c:cat>
          <c:val>
            <c:numRef>
              <c:f>Table134[Relative Error]</c:f>
              <c:numCache>
                <c:formatCode>0.0000000000</c:formatCode>
                <c:ptCount val="20"/>
                <c:pt idx="0">
                  <c:v>6.853981633974482</c:v>
                </c:pt>
                <c:pt idx="1">
                  <c:v>73.89153055430628</c:v>
                </c:pt>
                <c:pt idx="2">
                  <c:v>175.1479264649657</c:v>
                </c:pt>
                <c:pt idx="3">
                  <c:v>190.6141153568067</c:v>
                </c:pt>
                <c:pt idx="4">
                  <c:v>122.7475736810054</c:v>
                </c:pt>
                <c:pt idx="5">
                  <c:v>52.97719366333464</c:v>
                </c:pt>
                <c:pt idx="6">
                  <c:v>16.50733907553162</c:v>
                </c:pt>
                <c:pt idx="7">
                  <c:v>3.902924321109797</c:v>
                </c:pt>
                <c:pt idx="8">
                  <c:v>0.725780307724884</c:v>
                </c:pt>
                <c:pt idx="9">
                  <c:v>0.109078675756283</c:v>
                </c:pt>
                <c:pt idx="10">
                  <c:v>0.0135363227207219</c:v>
                </c:pt>
                <c:pt idx="11">
                  <c:v>0.00141132461880633</c:v>
                </c:pt>
                <c:pt idx="12">
                  <c:v>0.00012541877669503</c:v>
                </c:pt>
                <c:pt idx="13">
                  <c:v>9.61549484690405E-6</c:v>
                </c:pt>
                <c:pt idx="14">
                  <c:v>6.42624308877515E-7</c:v>
                </c:pt>
                <c:pt idx="15">
                  <c:v>3.77760807079852E-8</c:v>
                </c:pt>
                <c:pt idx="16">
                  <c:v>1.96872673718929E-9</c:v>
                </c:pt>
                <c:pt idx="17">
                  <c:v>9.14913700356123E-11</c:v>
                </c:pt>
                <c:pt idx="18">
                  <c:v>3.91753296469233E-12</c:v>
                </c:pt>
                <c:pt idx="19">
                  <c:v>5.36237720893951E-14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1818168"/>
        <c:axId val="-2111588840"/>
      </c:lineChart>
      <c:catAx>
        <c:axId val="-2111818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11588840"/>
        <c:crosses val="autoZero"/>
        <c:auto val="1"/>
        <c:lblAlgn val="ctr"/>
        <c:lblOffset val="100"/>
        <c:noMultiLvlLbl val="0"/>
      </c:catAx>
      <c:valAx>
        <c:axId val="-2111588840"/>
        <c:scaling>
          <c:orientation val="minMax"/>
        </c:scaling>
        <c:delete val="0"/>
        <c:axPos val="l"/>
        <c:majorGridlines/>
        <c:numFmt formatCode="0.0000000000" sourceLinked="1"/>
        <c:majorTickMark val="out"/>
        <c:minorTickMark val="none"/>
        <c:tickLblPos val="nextTo"/>
        <c:crossAx val="-2111818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Relative error of </a:t>
            </a:r>
            <a:r>
              <a:rPr lang="en-US"/>
              <a:t>sin(π) approximation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784971344024761"/>
          <c:y val="0.0913738019169329"/>
          <c:w val="0.845908913113722"/>
          <c:h val="0.826689796305582"/>
        </c:manualLayout>
      </c:layout>
      <c:lineChart>
        <c:grouping val="standard"/>
        <c:varyColors val="0"/>
        <c:ser>
          <c:idx val="0"/>
          <c:order val="0"/>
          <c:tx>
            <c:strRef>
              <c:f>'Approx_sin(x)_90,180,450 '!$J$26:$P$26</c:f>
              <c:strCache>
                <c:ptCount val="1"/>
                <c:pt idx="0">
                  <c:v>sin(π) approximation</c:v>
                </c:pt>
              </c:strCache>
            </c:strRef>
          </c:tx>
          <c:marker>
            <c:symbol val="none"/>
          </c:marker>
          <c:cat>
            <c:numRef>
              <c:f>'Approx_sin(x)_90,180,450 '!$S$28:$S$47</c:f>
              <c:numCache>
                <c:formatCode>General</c:formatCode>
                <c:ptCount val="2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</c:numCache>
            </c:numRef>
          </c:cat>
          <c:val>
            <c:numRef>
              <c:f>'Approx_sin(x)_90,180,450 '!$P$28:$P$47</c:f>
              <c:numCache>
                <c:formatCode>0.0000000000</c:formatCode>
                <c:ptCount val="20"/>
                <c:pt idx="0">
                  <c:v>3.141592653589793</c:v>
                </c:pt>
                <c:pt idx="1">
                  <c:v>2.026120126460176</c:v>
                </c:pt>
                <c:pt idx="2">
                  <c:v>0.524043913417169</c:v>
                </c:pt>
                <c:pt idx="3">
                  <c:v>0.0752206159036232</c:v>
                </c:pt>
                <c:pt idx="4">
                  <c:v>0.00692527070750504</c:v>
                </c:pt>
                <c:pt idx="5">
                  <c:v>0.000445160238209309</c:v>
                </c:pt>
                <c:pt idx="6">
                  <c:v>2.11425675583031E-5</c:v>
                </c:pt>
                <c:pt idx="7">
                  <c:v>7.72785889527082E-7</c:v>
                </c:pt>
                <c:pt idx="8">
                  <c:v>2.24195106204688E-8</c:v>
                </c:pt>
                <c:pt idx="9">
                  <c:v>5.28918376801039E-10</c:v>
                </c:pt>
                <c:pt idx="10">
                  <c:v>1.0348089459773E-11</c:v>
                </c:pt>
                <c:pt idx="11">
                  <c:v>1.70382257159019E-13</c:v>
                </c:pt>
                <c:pt idx="12">
                  <c:v>2.63966742459179E-15</c:v>
                </c:pt>
                <c:pt idx="13">
                  <c:v>2.07106244598403E-16</c:v>
                </c:pt>
                <c:pt idx="14">
                  <c:v>2.36673260026952E-16</c:v>
                </c:pt>
                <c:pt idx="15">
                  <c:v>2.36359480730608E-16</c:v>
                </c:pt>
                <c:pt idx="16">
                  <c:v>2.36362413379778E-16</c:v>
                </c:pt>
                <c:pt idx="17">
                  <c:v>2.36362389057016E-16</c:v>
                </c:pt>
                <c:pt idx="18">
                  <c:v>2.36362389237238E-16</c:v>
                </c:pt>
                <c:pt idx="19">
                  <c:v>2.36362389236038E-16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3873160"/>
        <c:axId val="-2110904648"/>
      </c:lineChart>
      <c:catAx>
        <c:axId val="-2113873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10904648"/>
        <c:crossesAt val="1.0E-11"/>
        <c:auto val="1"/>
        <c:lblAlgn val="ctr"/>
        <c:lblOffset val="100"/>
        <c:noMultiLvlLbl val="0"/>
      </c:catAx>
      <c:valAx>
        <c:axId val="-2110904648"/>
        <c:scaling>
          <c:logBase val="10.0"/>
          <c:orientation val="minMax"/>
        </c:scaling>
        <c:delete val="0"/>
        <c:axPos val="l"/>
        <c:majorGridlines/>
        <c:numFmt formatCode="0.E+00" sourceLinked="0"/>
        <c:majorTickMark val="out"/>
        <c:minorTickMark val="none"/>
        <c:tickLblPos val="nextTo"/>
        <c:crossAx val="-2113873160"/>
        <c:crosses val="autoZero"/>
        <c:crossBetween val="between"/>
        <c:majorUnit val="1000.0"/>
        <c:minorUnit val="100.0"/>
        <c:dispUnits>
          <c:builtInUnit val="hundreds"/>
        </c:dispUnits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VarN_Varx!$D$27:$W$27</c:f>
              <c:numCache>
                <c:formatCode>General</c:formatCode>
                <c:ptCount val="20"/>
                <c:pt idx="0">
                  <c:v>0.110720734539592</c:v>
                </c:pt>
                <c:pt idx="1">
                  <c:v>0.00347066389783675</c:v>
                </c:pt>
                <c:pt idx="2">
                  <c:v>5.12858789901234E-5</c:v>
                </c:pt>
                <c:pt idx="3">
                  <c:v>4.40685024445237E-7</c:v>
                </c:pt>
                <c:pt idx="4">
                  <c:v>2.47532612555299E-9</c:v>
                </c:pt>
                <c:pt idx="5">
                  <c:v>9.79737694218676E-12</c:v>
                </c:pt>
                <c:pt idx="6">
                  <c:v>2.92037197315182E-14</c:v>
                </c:pt>
                <c:pt idx="7">
                  <c:v>3.14018491736755E-16</c:v>
                </c:pt>
                <c:pt idx="8">
                  <c:v>3.14018491736755E-16</c:v>
                </c:pt>
                <c:pt idx="9">
                  <c:v>3.14018491736755E-16</c:v>
                </c:pt>
                <c:pt idx="10">
                  <c:v>3.14018491736755E-16</c:v>
                </c:pt>
                <c:pt idx="11">
                  <c:v>3.14018491736755E-16</c:v>
                </c:pt>
                <c:pt idx="12">
                  <c:v>3.14018491736755E-16</c:v>
                </c:pt>
                <c:pt idx="13">
                  <c:v>3.14018491736755E-16</c:v>
                </c:pt>
                <c:pt idx="14">
                  <c:v>3.14018491736755E-16</c:v>
                </c:pt>
                <c:pt idx="15">
                  <c:v>3.14018491736755E-16</c:v>
                </c:pt>
                <c:pt idx="16">
                  <c:v>3.14018491736755E-16</c:v>
                </c:pt>
                <c:pt idx="17">
                  <c:v>3.14018491736755E-16</c:v>
                </c:pt>
                <c:pt idx="18">
                  <c:v>3.14018491736755E-16</c:v>
                </c:pt>
                <c:pt idx="19">
                  <c:v>3.14018491736755E-16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VarN_Varx!$D$28:$W$28</c:f>
              <c:numCache>
                <c:formatCode>General</c:formatCode>
                <c:ptCount val="20"/>
                <c:pt idx="0">
                  <c:v>0.570796326794897</c:v>
                </c:pt>
                <c:pt idx="1">
                  <c:v>0.0751677707113496</c:v>
                </c:pt>
                <c:pt idx="2">
                  <c:v>0.00452485553481741</c:v>
                </c:pt>
                <c:pt idx="3">
                  <c:v>0.000156898600501276</c:v>
                </c:pt>
                <c:pt idx="4">
                  <c:v>3.54258428614251E-6</c:v>
                </c:pt>
                <c:pt idx="5">
                  <c:v>5.62589490549214E-8</c:v>
                </c:pt>
                <c:pt idx="6">
                  <c:v>6.62780275106911E-10</c:v>
                </c:pt>
                <c:pt idx="7">
                  <c:v>6.0231819531964E-12</c:v>
                </c:pt>
                <c:pt idx="8">
                  <c:v>4.37427871702312E-14</c:v>
                </c:pt>
                <c:pt idx="9">
                  <c:v>0.0</c:v>
                </c:pt>
                <c:pt idx="10">
                  <c:v>2.22044604925031E-16</c:v>
                </c:pt>
                <c:pt idx="11">
                  <c:v>2.22044604925031E-16</c:v>
                </c:pt>
                <c:pt idx="12">
                  <c:v>2.22044604925031E-16</c:v>
                </c:pt>
                <c:pt idx="13">
                  <c:v>2.22044604925031E-16</c:v>
                </c:pt>
                <c:pt idx="14">
                  <c:v>2.22044604925031E-16</c:v>
                </c:pt>
                <c:pt idx="15">
                  <c:v>2.22044604925031E-16</c:v>
                </c:pt>
                <c:pt idx="16">
                  <c:v>2.22044604925031E-16</c:v>
                </c:pt>
                <c:pt idx="17">
                  <c:v>2.22044604925031E-16</c:v>
                </c:pt>
                <c:pt idx="18">
                  <c:v>2.22044604925031E-16</c:v>
                </c:pt>
                <c:pt idx="19">
                  <c:v>2.22044604925031E-16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VarN_Varx!$D$29:$W$29</c:f>
              <c:numCache>
                <c:formatCode>General</c:formatCode>
                <c:ptCount val="20"/>
                <c:pt idx="0">
                  <c:v>2.332162203618758</c:v>
                </c:pt>
                <c:pt idx="1">
                  <c:v>0.751005554191802</c:v>
                </c:pt>
                <c:pt idx="2">
                  <c:v>0.104828241577121</c:v>
                </c:pt>
                <c:pt idx="3">
                  <c:v>0.00829775392272701</c:v>
                </c:pt>
                <c:pt idx="4">
                  <c:v>0.000424971257451991</c:v>
                </c:pt>
                <c:pt idx="5">
                  <c:v>1.52609138265091E-5</c:v>
                </c:pt>
                <c:pt idx="6">
                  <c:v>4.05855555097873E-7</c:v>
                </c:pt>
                <c:pt idx="7">
                  <c:v>8.3180592219925E-9</c:v>
                </c:pt>
                <c:pt idx="8">
                  <c:v>1.3542596988508E-10</c:v>
                </c:pt>
                <c:pt idx="9">
                  <c:v>1.79869792066812E-12</c:v>
                </c:pt>
                <c:pt idx="10">
                  <c:v>1.52298968492325E-14</c:v>
                </c:pt>
                <c:pt idx="11">
                  <c:v>4.7102773760513E-15</c:v>
                </c:pt>
                <c:pt idx="12">
                  <c:v>4.55326813018292E-15</c:v>
                </c:pt>
                <c:pt idx="13">
                  <c:v>4.55326813018292E-15</c:v>
                </c:pt>
                <c:pt idx="14">
                  <c:v>4.55326813018292E-15</c:v>
                </c:pt>
                <c:pt idx="15">
                  <c:v>4.55326813018292E-15</c:v>
                </c:pt>
                <c:pt idx="16">
                  <c:v>4.55326813018292E-15</c:v>
                </c:pt>
                <c:pt idx="17">
                  <c:v>4.55326813018292E-15</c:v>
                </c:pt>
                <c:pt idx="18">
                  <c:v>4.55326813018292E-15</c:v>
                </c:pt>
                <c:pt idx="19">
                  <c:v>4.55326813018292E-15</c:v>
                </c:pt>
              </c:numCache>
            </c:numRef>
          </c:val>
          <c:smooth val="0"/>
        </c:ser>
        <c:ser>
          <c:idx val="3"/>
          <c:order val="3"/>
          <c:marker>
            <c:symbol val="none"/>
          </c:marker>
          <c:val>
            <c:numRef>
              <c:f>VarN_Varx!$D$30:$W$30</c:f>
              <c:numCache>
                <c:formatCode>General</c:formatCode>
                <c:ptCount val="20"/>
                <c:pt idx="0">
                  <c:v>9.72286350993506E14</c:v>
                </c:pt>
                <c:pt idx="1">
                  <c:v>6.27060590487265E14</c:v>
                </c:pt>
                <c:pt idx="2">
                  <c:v>1.62185490138106E14</c:v>
                </c:pt>
                <c:pt idx="3">
                  <c:v>2.32799048829106E13</c:v>
                </c:pt>
                <c:pt idx="4">
                  <c:v>2.14329065805056E12</c:v>
                </c:pt>
                <c:pt idx="5">
                  <c:v>1.3777191104785E11</c:v>
                </c:pt>
                <c:pt idx="6">
                  <c:v>6.54337851070042E9</c:v>
                </c:pt>
                <c:pt idx="7">
                  <c:v>2.3916823678317E8</c:v>
                </c:pt>
                <c:pt idx="8">
                  <c:v>6.9385765607946E6</c:v>
                </c:pt>
                <c:pt idx="9">
                  <c:v>163695.0418886426</c:v>
                </c:pt>
                <c:pt idx="10">
                  <c:v>3201.651129392063</c:v>
                </c:pt>
                <c:pt idx="11">
                  <c:v>53.69340803492038</c:v>
                </c:pt>
                <c:pt idx="12">
                  <c:v>0.145136745501094</c:v>
                </c:pt>
                <c:pt idx="13">
                  <c:v>0.897986110157475</c:v>
                </c:pt>
                <c:pt idx="14">
                  <c:v>0.888835463109729</c:v>
                </c:pt>
                <c:pt idx="15">
                  <c:v>0.888932574148842</c:v>
                </c:pt>
                <c:pt idx="16">
                  <c:v>0.888931666528067</c:v>
                </c:pt>
                <c:pt idx="17">
                  <c:v>0.888931674055678</c:v>
                </c:pt>
                <c:pt idx="18">
                  <c:v>0.888931673999902</c:v>
                </c:pt>
                <c:pt idx="19">
                  <c:v>0.888931674000273</c:v>
                </c:pt>
              </c:numCache>
            </c:numRef>
          </c:val>
          <c:smooth val="0"/>
        </c:ser>
        <c:ser>
          <c:idx val="4"/>
          <c:order val="4"/>
          <c:marker>
            <c:symbol val="none"/>
          </c:marker>
          <c:val>
            <c:numRef>
              <c:f>VarN_Varx!$D$31:$W$31</c:f>
              <c:numCache>
                <c:formatCode>General</c:formatCode>
                <c:ptCount val="20"/>
                <c:pt idx="0">
                  <c:v>6.553603672697965</c:v>
                </c:pt>
                <c:pt idx="1">
                  <c:v>7.720321131980645</c:v>
                </c:pt>
                <c:pt idx="2">
                  <c:v>3.285771920603307</c:v>
                </c:pt>
                <c:pt idx="3">
                  <c:v>0.7553658930344</c:v>
                </c:pt>
                <c:pt idx="4">
                  <c:v>0.110181666663676</c:v>
                </c:pt>
                <c:pt idx="5">
                  <c:v>0.0111622538554754</c:v>
                </c:pt>
                <c:pt idx="6">
                  <c:v>0.000833103636524396</c:v>
                </c:pt>
                <c:pt idx="7">
                  <c:v>4.77701216280671E-5</c:v>
                </c:pt>
                <c:pt idx="8">
                  <c:v>2.1717184469811E-6</c:v>
                </c:pt>
                <c:pt idx="9">
                  <c:v>8.0228759676142E-8</c:v>
                </c:pt>
                <c:pt idx="10">
                  <c:v>2.45661250755643E-9</c:v>
                </c:pt>
                <c:pt idx="11">
                  <c:v>6.33723858358863E-11</c:v>
                </c:pt>
                <c:pt idx="12">
                  <c:v>1.39644023275335E-12</c:v>
                </c:pt>
                <c:pt idx="13">
                  <c:v>2.63775533058875E-14</c:v>
                </c:pt>
                <c:pt idx="14">
                  <c:v>6.28036983473511E-16</c:v>
                </c:pt>
                <c:pt idx="15">
                  <c:v>1.57009245868378E-16</c:v>
                </c:pt>
                <c:pt idx="16">
                  <c:v>1.57009245868378E-16</c:v>
                </c:pt>
                <c:pt idx="17">
                  <c:v>1.57009245868378E-16</c:v>
                </c:pt>
                <c:pt idx="18">
                  <c:v>1.57009245868378E-16</c:v>
                </c:pt>
                <c:pt idx="19">
                  <c:v>1.57009245868378E-16</c:v>
                </c:pt>
              </c:numCache>
            </c:numRef>
          </c:val>
          <c:smooth val="0"/>
        </c:ser>
        <c:ser>
          <c:idx val="5"/>
          <c:order val="5"/>
          <c:marker>
            <c:symbol val="none"/>
          </c:marker>
          <c:val>
            <c:numRef>
              <c:f>VarN_Varx!$D$32:$W$32</c:f>
              <c:numCache>
                <c:formatCode>General</c:formatCode>
                <c:ptCount val="20"/>
                <c:pt idx="0">
                  <c:v>5.71238898038469</c:v>
                </c:pt>
                <c:pt idx="1">
                  <c:v>11.72864165228396</c:v>
                </c:pt>
                <c:pt idx="2">
                  <c:v>7.636666525534634</c:v>
                </c:pt>
                <c:pt idx="3">
                  <c:v>2.602329768407335</c:v>
                </c:pt>
                <c:pt idx="4">
                  <c:v>0.555634071762268</c:v>
                </c:pt>
                <c:pt idx="5">
                  <c:v>0.0818902108258474</c:v>
                </c:pt>
                <c:pt idx="6">
                  <c:v>0.0088614112688592</c:v>
                </c:pt>
                <c:pt idx="7">
                  <c:v>0.000735188111482765</c:v>
                </c:pt>
                <c:pt idx="8">
                  <c:v>4.82969577427772E-5</c:v>
                </c:pt>
                <c:pt idx="9">
                  <c:v>2.57598756925326E-6</c:v>
                </c:pt>
                <c:pt idx="10">
                  <c:v>1.13811600144231E-7</c:v>
                </c:pt>
                <c:pt idx="11">
                  <c:v>4.23448853759112E-9</c:v>
                </c:pt>
                <c:pt idx="12">
                  <c:v>1.34517175176541E-10</c:v>
                </c:pt>
                <c:pt idx="13">
                  <c:v>3.68904906622447E-12</c:v>
                </c:pt>
                <c:pt idx="14">
                  <c:v>9.05941988094128E-14</c:v>
                </c:pt>
                <c:pt idx="15">
                  <c:v>3.33066907387547E-16</c:v>
                </c:pt>
                <c:pt idx="16">
                  <c:v>2.22044604925031E-15</c:v>
                </c:pt>
                <c:pt idx="17">
                  <c:v>2.22044604925031E-15</c:v>
                </c:pt>
                <c:pt idx="18">
                  <c:v>2.22044604925031E-15</c:v>
                </c:pt>
                <c:pt idx="19">
                  <c:v>2.22044604925031E-15</c:v>
                </c:pt>
              </c:numCache>
            </c:numRef>
          </c:val>
          <c:smooth val="0"/>
        </c:ser>
        <c:ser>
          <c:idx val="6"/>
          <c:order val="6"/>
          <c:marker>
            <c:symbol val="none"/>
          </c:marker>
          <c:val>
            <c:numRef>
              <c:f>VarN_Varx!$D$33:$W$33</c:f>
              <c:numCache>
                <c:formatCode>General</c:formatCode>
                <c:ptCount val="20"/>
                <c:pt idx="0">
                  <c:v>8.775045141777152</c:v>
                </c:pt>
                <c:pt idx="1">
                  <c:v>30.39260452226096</c:v>
                </c:pt>
                <c:pt idx="2">
                  <c:v>28.80080537686815</c:v>
                </c:pt>
                <c:pt idx="3">
                  <c:v>13.79824433137682</c:v>
                </c:pt>
                <c:pt idx="4">
                  <c:v>4.084874293322164</c:v>
                </c:pt>
                <c:pt idx="5">
                  <c:v>0.829026847526174</c:v>
                </c:pt>
                <c:pt idx="6">
                  <c:v>0.123062397660326</c:v>
                </c:pt>
                <c:pt idx="7">
                  <c:v>0.0139734553222939</c:v>
                </c:pt>
                <c:pt idx="8">
                  <c:v>0.00125448429799808</c:v>
                </c:pt>
                <c:pt idx="9">
                  <c:v>9.13478026784915E-5</c:v>
                </c:pt>
                <c:pt idx="10">
                  <c:v>5.50616916287205E-6</c:v>
                </c:pt>
                <c:pt idx="11">
                  <c:v>2.79355658186145E-7</c:v>
                </c:pt>
                <c:pt idx="12">
                  <c:v>1.20965523536798E-8</c:v>
                </c:pt>
                <c:pt idx="13">
                  <c:v>4.52359966308366E-10</c:v>
                </c:pt>
                <c:pt idx="14">
                  <c:v>1.47572990191688E-11</c:v>
                </c:pt>
                <c:pt idx="15">
                  <c:v>4.24395991582225E-13</c:v>
                </c:pt>
                <c:pt idx="16">
                  <c:v>1.02056009814446E-14</c:v>
                </c:pt>
                <c:pt idx="17">
                  <c:v>7.85046229341889E-16</c:v>
                </c:pt>
                <c:pt idx="18">
                  <c:v>4.71027737605133E-16</c:v>
                </c:pt>
                <c:pt idx="19">
                  <c:v>4.71027737605133E-16</c:v>
                </c:pt>
              </c:numCache>
            </c:numRef>
          </c:val>
          <c:smooth val="0"/>
        </c:ser>
        <c:ser>
          <c:idx val="7"/>
          <c:order val="7"/>
          <c:marker>
            <c:symbol val="none"/>
          </c:marker>
          <c:val>
            <c:numRef>
              <c:f>VarN_Varx!$D$34:$W$34</c:f>
              <c:numCache>
                <c:formatCode>General</c:formatCode>
                <c:ptCount val="20"/>
                <c:pt idx="0">
                  <c:v>1.89957242902245E15</c:v>
                </c:pt>
                <c:pt idx="1">
                  <c:v>1.05991131747562E16</c:v>
                </c:pt>
                <c:pt idx="2">
                  <c:v>1.4072303313821E16</c:v>
                </c:pt>
                <c:pt idx="3">
                  <c:v>9.11789866301426E15</c:v>
                </c:pt>
                <c:pt idx="4">
                  <c:v>3.59755241991488E15</c:v>
                </c:pt>
                <c:pt idx="5">
                  <c:v>9.65955651718348E14</c:v>
                </c:pt>
                <c:pt idx="6">
                  <c:v>1.88916639261092E14</c:v>
                </c:pt>
                <c:pt idx="7">
                  <c:v>2.81906492293238E13</c:v>
                </c:pt>
                <c:pt idx="8">
                  <c:v>3.32057209411129E12</c:v>
                </c:pt>
                <c:pt idx="9">
                  <c:v>3.1689327030363E11</c:v>
                </c:pt>
                <c:pt idx="10">
                  <c:v>2.50147694053189E10</c:v>
                </c:pt>
                <c:pt idx="11">
                  <c:v>1.66109694629587E9</c:v>
                </c:pt>
                <c:pt idx="12">
                  <c:v>9.41047066825874E7</c:v>
                </c:pt>
                <c:pt idx="13">
                  <c:v>4.60267769938147E6</c:v>
                </c:pt>
                <c:pt idx="14">
                  <c:v>196351.0460190123</c:v>
                </c:pt>
                <c:pt idx="15">
                  <c:v>7367.299041456268</c:v>
                </c:pt>
                <c:pt idx="16">
                  <c:v>248.6838183597979</c:v>
                </c:pt>
                <c:pt idx="17">
                  <c:v>3.977485680073638</c:v>
                </c:pt>
                <c:pt idx="18">
                  <c:v>3.511004164781894</c:v>
                </c:pt>
                <c:pt idx="19">
                  <c:v>3.311521216521977</c:v>
                </c:pt>
              </c:numCache>
            </c:numRef>
          </c:val>
          <c:smooth val="0"/>
        </c:ser>
        <c:ser>
          <c:idx val="8"/>
          <c:order val="8"/>
          <c:marker>
            <c:symbol val="none"/>
          </c:marker>
          <c:val>
            <c:numRef>
              <c:f>VarN_Varx!$D$35:$W$35</c:f>
              <c:numCache>
                <c:formatCode>General</c:formatCode>
                <c:ptCount val="20"/>
                <c:pt idx="0">
                  <c:v>8.996486610856368</c:v>
                </c:pt>
                <c:pt idx="1">
                  <c:v>74.24904285002955</c:v>
                </c:pt>
                <c:pt idx="2">
                  <c:v>133.7185695218206</c:v>
                </c:pt>
                <c:pt idx="3">
                  <c:v>113.6879826363489</c:v>
                </c:pt>
                <c:pt idx="4">
                  <c:v>58.00141708511619</c:v>
                </c:pt>
                <c:pt idx="5">
                  <c:v>19.98439136034987</c:v>
                </c:pt>
                <c:pt idx="6">
                  <c:v>4.993499400357884</c:v>
                </c:pt>
                <c:pt idx="7">
                  <c:v>0.949439274382189</c:v>
                </c:pt>
                <c:pt idx="8">
                  <c:v>0.142245180964576</c:v>
                </c:pt>
                <c:pt idx="9">
                  <c:v>0.0172456798015779</c:v>
                </c:pt>
                <c:pt idx="10">
                  <c:v>0.00172798802720838</c:v>
                </c:pt>
                <c:pt idx="11">
                  <c:v>0.000145563138321713</c:v>
                </c:pt>
                <c:pt idx="12">
                  <c:v>1.04564361727952E-5</c:v>
                </c:pt>
                <c:pt idx="13">
                  <c:v>6.4826199366705E-7</c:v>
                </c:pt>
                <c:pt idx="14">
                  <c:v>3.50444418535368E-8</c:v>
                </c:pt>
                <c:pt idx="15">
                  <c:v>1.66665361592057E-9</c:v>
                </c:pt>
                <c:pt idx="16">
                  <c:v>7.03399851397876E-11</c:v>
                </c:pt>
                <c:pt idx="17">
                  <c:v>2.59159461230345E-12</c:v>
                </c:pt>
                <c:pt idx="18">
                  <c:v>1.44134487707171E-13</c:v>
                </c:pt>
                <c:pt idx="19">
                  <c:v>5.19700603824332E-14</c:v>
                </c:pt>
              </c:numCache>
            </c:numRef>
          </c:val>
          <c:smooth val="0"/>
        </c:ser>
        <c:ser>
          <c:idx val="9"/>
          <c:order val="9"/>
          <c:marker>
            <c:symbol val="none"/>
          </c:marker>
          <c:val>
            <c:numRef>
              <c:f>VarN_Varx!$D$36:$W$36</c:f>
              <c:numCache>
                <c:formatCode>General</c:formatCode>
                <c:ptCount val="20"/>
                <c:pt idx="0">
                  <c:v>6.853981633974483</c:v>
                </c:pt>
                <c:pt idx="1">
                  <c:v>73.89153055430628</c:v>
                </c:pt>
                <c:pt idx="2">
                  <c:v>175.1479264649657</c:v>
                </c:pt>
                <c:pt idx="3">
                  <c:v>190.6141153568067</c:v>
                </c:pt>
                <c:pt idx="4">
                  <c:v>122.7475736810054</c:v>
                </c:pt>
                <c:pt idx="5">
                  <c:v>52.97719366333465</c:v>
                </c:pt>
                <c:pt idx="6">
                  <c:v>16.50733907553163</c:v>
                </c:pt>
                <c:pt idx="7">
                  <c:v>3.902924321109797</c:v>
                </c:pt>
                <c:pt idx="8">
                  <c:v>0.725780307724884</c:v>
                </c:pt>
                <c:pt idx="9">
                  <c:v>0.109078675756283</c:v>
                </c:pt>
                <c:pt idx="10">
                  <c:v>0.0135363227207219</c:v>
                </c:pt>
                <c:pt idx="11">
                  <c:v>0.00141132461880633</c:v>
                </c:pt>
                <c:pt idx="12">
                  <c:v>0.00012541877669503</c:v>
                </c:pt>
                <c:pt idx="13">
                  <c:v>9.61549484690405E-6</c:v>
                </c:pt>
                <c:pt idx="14">
                  <c:v>6.42624308877515E-7</c:v>
                </c:pt>
                <c:pt idx="15">
                  <c:v>3.77760807079852E-8</c:v>
                </c:pt>
                <c:pt idx="16">
                  <c:v>1.96872673718929E-9</c:v>
                </c:pt>
                <c:pt idx="17">
                  <c:v>9.14913700356123E-11</c:v>
                </c:pt>
                <c:pt idx="18">
                  <c:v>3.91753296469233E-12</c:v>
                </c:pt>
                <c:pt idx="19">
                  <c:v>5.36237720893951E-14</c:v>
                </c:pt>
              </c:numCache>
            </c:numRef>
          </c:val>
          <c:smooth val="0"/>
        </c:ser>
        <c:ser>
          <c:idx val="10"/>
          <c:order val="10"/>
          <c:marker>
            <c:symbol val="none"/>
          </c:marker>
          <c:val>
            <c:numRef>
              <c:f>VarN_Varx!$D$37:$W$37</c:f>
              <c:numCache>
                <c:formatCode>General</c:formatCode>
                <c:ptCount val="20"/>
                <c:pt idx="0">
                  <c:v>11.21792807993549</c:v>
                </c:pt>
                <c:pt idx="1">
                  <c:v>140.7708232402819</c:v>
                </c:pt>
                <c:pt idx="2">
                  <c:v>426.4427102674597</c:v>
                </c:pt>
                <c:pt idx="3">
                  <c:v>581.5616879267659</c:v>
                </c:pt>
                <c:pt idx="4">
                  <c:v>463.3872374317014</c:v>
                </c:pt>
                <c:pt idx="5">
                  <c:v>245.6474978117156</c:v>
                </c:pt>
                <c:pt idx="6">
                  <c:v>93.59327685235583</c:v>
                </c:pt>
                <c:pt idx="7">
                  <c:v>26.98078307653442</c:v>
                </c:pt>
                <c:pt idx="8">
                  <c:v>6.105662460298725</c:v>
                </c:pt>
                <c:pt idx="9">
                  <c:v>1.115201126487556</c:v>
                </c:pt>
                <c:pt idx="10">
                  <c:v>0.168030288889412</c:v>
                </c:pt>
                <c:pt idx="11">
                  <c:v>0.0212561930032883</c:v>
                </c:pt>
                <c:pt idx="12">
                  <c:v>0.00229069304518505</c:v>
                </c:pt>
                <c:pt idx="13">
                  <c:v>0.000212887124979831</c:v>
                </c:pt>
                <c:pt idx="14">
                  <c:v>1.72414810684762E-5</c:v>
                </c:pt>
                <c:pt idx="15">
                  <c:v>1.22791911105638E-6</c:v>
                </c:pt>
                <c:pt idx="16">
                  <c:v>7.75121429976123E-8</c:v>
                </c:pt>
                <c:pt idx="17">
                  <c:v>4.36679060400376E-9</c:v>
                </c:pt>
                <c:pt idx="18">
                  <c:v>2.21311597467542E-10</c:v>
                </c:pt>
                <c:pt idx="19">
                  <c:v>9.76189285262049E-12</c:v>
                </c:pt>
              </c:numCache>
            </c:numRef>
          </c:val>
          <c:smooth val="0"/>
        </c:ser>
        <c:ser>
          <c:idx val="11"/>
          <c:order val="11"/>
          <c:marker>
            <c:symbol val="none"/>
          </c:marker>
          <c:val>
            <c:numRef>
              <c:f>VarN_Varx!$D$38:$W$38</c:f>
              <c:numCache>
                <c:formatCode>General</c:formatCode>
                <c:ptCount val="20"/>
                <c:pt idx="0">
                  <c:v>2.56425467542553E16</c:v>
                </c:pt>
                <c:pt idx="1">
                  <c:v>3.53980141697151E17</c:v>
                </c:pt>
                <c:pt idx="2">
                  <c:v>1.33204644881487E18</c:v>
                </c:pt>
                <c:pt idx="3">
                  <c:v>2.23375686362894E18</c:v>
                </c:pt>
                <c:pt idx="4">
                  <c:v>2.16537664461036E18</c:v>
                </c:pt>
                <c:pt idx="5">
                  <c:v>1.38698123634495E18</c:v>
                </c:pt>
                <c:pt idx="6">
                  <c:v>6.35732243046646E17</c:v>
                </c:pt>
                <c:pt idx="7">
                  <c:v>2.19841265168187E17</c:v>
                </c:pt>
                <c:pt idx="8">
                  <c:v>5.95614868876708E16</c:v>
                </c:pt>
                <c:pt idx="9">
                  <c:v>1.30067928851442E16</c:v>
                </c:pt>
                <c:pt idx="10">
                  <c:v>2.34078311682563E15</c:v>
                </c:pt>
                <c:pt idx="11">
                  <c:v>3.53427422494236E14</c:v>
                </c:pt>
                <c:pt idx="12">
                  <c:v>4.54344604507544E13</c:v>
                </c:pt>
                <c:pt idx="13">
                  <c:v>5.03488564335674E12</c:v>
                </c:pt>
                <c:pt idx="14">
                  <c:v>4.86065493311815E11</c:v>
                </c:pt>
                <c:pt idx="15">
                  <c:v>4.12532515591197E10</c:v>
                </c:pt>
                <c:pt idx="16">
                  <c:v>3.10266382572487E9</c:v>
                </c:pt>
                <c:pt idx="17">
                  <c:v>2.08242089627635E8</c:v>
                </c:pt>
                <c:pt idx="18">
                  <c:v>1.25506914112559E7</c:v>
                </c:pt>
                <c:pt idx="19">
                  <c:v>682936.5450408621</c:v>
                </c:pt>
              </c:numCache>
            </c:numRef>
          </c:val>
          <c:smooth val="0"/>
        </c:ser>
        <c:ser>
          <c:idx val="12"/>
          <c:order val="12"/>
          <c:marker>
            <c:symbol val="none"/>
          </c:marker>
          <c:val>
            <c:numRef>
              <c:f>VarN_Varx!$D$39:$W$39</c:f>
              <c:numCache>
                <c:formatCode>General</c:formatCode>
                <c:ptCount val="20"/>
                <c:pt idx="0">
                  <c:v>15.43936954901509</c:v>
                </c:pt>
                <c:pt idx="1">
                  <c:v>235.4391328180228</c:v>
                </c:pt>
                <c:pt idx="2">
                  <c:v>1072.236165669389</c:v>
                </c:pt>
                <c:pt idx="3">
                  <c:v>2173.529015750071</c:v>
                </c:pt>
                <c:pt idx="4">
                  <c:v>2525.964643959458</c:v>
                </c:pt>
                <c:pt idx="5">
                  <c:v>1927.775253110178</c:v>
                </c:pt>
                <c:pt idx="6">
                  <c:v>1048.456317528023</c:v>
                </c:pt>
                <c:pt idx="7">
                  <c:v>428.9974227074494</c:v>
                </c:pt>
                <c:pt idx="8">
                  <c:v>137.2568018694666</c:v>
                </c:pt>
                <c:pt idx="9">
                  <c:v>35.34757982028881</c:v>
                </c:pt>
                <c:pt idx="10">
                  <c:v>7.494346833603374</c:v>
                </c:pt>
                <c:pt idx="11">
                  <c:v>1.332080373337571</c:v>
                </c:pt>
                <c:pt idx="12">
                  <c:v>0.201477467544799</c:v>
                </c:pt>
                <c:pt idx="13">
                  <c:v>0.0262573933395416</c:v>
                </c:pt>
                <c:pt idx="14">
                  <c:v>0.00298008776497499</c:v>
                </c:pt>
                <c:pt idx="15">
                  <c:v>0.000297267134179369</c:v>
                </c:pt>
                <c:pt idx="16">
                  <c:v>2.62714063562698E-5</c:v>
                </c:pt>
                <c:pt idx="17">
                  <c:v>2.07157479957578E-6</c:v>
                </c:pt>
                <c:pt idx="18">
                  <c:v>1.4666130925416E-7</c:v>
                </c:pt>
                <c:pt idx="19">
                  <c:v>9.37513103521771E-9</c:v>
                </c:pt>
              </c:numCache>
            </c:numRef>
          </c:val>
          <c:smooth val="0"/>
        </c:ser>
        <c:ser>
          <c:idx val="13"/>
          <c:order val="13"/>
          <c:marker>
            <c:symbol val="none"/>
          </c:marker>
          <c:val>
            <c:numRef>
              <c:f>VarN_Varx!$D$40:$W$40</c:f>
              <c:numCache>
                <c:formatCode>General</c:formatCode>
                <c:ptCount val="20"/>
                <c:pt idx="0">
                  <c:v>11.99557428756428</c:v>
                </c:pt>
                <c:pt idx="1">
                  <c:v>209.5701111570783</c:v>
                </c:pt>
                <c:pt idx="2">
                  <c:v>1129.823858162252</c:v>
                </c:pt>
                <c:pt idx="3">
                  <c:v>2725.80198770051</c:v>
                </c:pt>
                <c:pt idx="4">
                  <c:v>3748.578529822996</c:v>
                </c:pt>
                <c:pt idx="5">
                  <c:v>3367.510443026511</c:v>
                </c:pt>
                <c:pt idx="6">
                  <c:v>2147.57957172344</c:v>
                </c:pt>
                <c:pt idx="7">
                  <c:v>1027.6062347254</c:v>
                </c:pt>
                <c:pt idx="8">
                  <c:v>383.7481427291893</c:v>
                </c:pt>
                <c:pt idx="9">
                  <c:v>115.1889620850687</c:v>
                </c:pt>
                <c:pt idx="10">
                  <c:v>28.43680007656087</c:v>
                </c:pt>
                <c:pt idx="11">
                  <c:v>5.880859638197734</c:v>
                </c:pt>
                <c:pt idx="12">
                  <c:v>1.034300587817921</c:v>
                </c:pt>
                <c:pt idx="13">
                  <c:v>0.156669816115551</c:v>
                </c:pt>
                <c:pt idx="14">
                  <c:v>0.0206595959137656</c:v>
                </c:pt>
                <c:pt idx="15">
                  <c:v>0.00239373368971529</c:v>
                </c:pt>
                <c:pt idx="16">
                  <c:v>0.000245668517292241</c:v>
                </c:pt>
                <c:pt idx="17">
                  <c:v>2.24917613396158E-5</c:v>
                </c:pt>
                <c:pt idx="18">
                  <c:v>1.8485459882811E-6</c:v>
                </c:pt>
                <c:pt idx="19">
                  <c:v>1.37154249957305E-7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6669736"/>
        <c:axId val="-2116660808"/>
      </c:lineChart>
      <c:catAx>
        <c:axId val="-2116669736"/>
        <c:scaling>
          <c:orientation val="minMax"/>
        </c:scaling>
        <c:delete val="0"/>
        <c:axPos val="b"/>
        <c:majorTickMark val="out"/>
        <c:minorTickMark val="none"/>
        <c:tickLblPos val="nextTo"/>
        <c:crossAx val="-2116660808"/>
        <c:crosses val="autoZero"/>
        <c:auto val="1"/>
        <c:lblAlgn val="ctr"/>
        <c:lblOffset val="100"/>
        <c:noMultiLvlLbl val="0"/>
      </c:catAx>
      <c:valAx>
        <c:axId val="-2116660808"/>
        <c:scaling>
          <c:logBase val="10.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16669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chart" Target="../charts/chart1.xml"/><Relationship Id="rId5" Type="http://schemas.openxmlformats.org/officeDocument/2006/relationships/chart" Target="../charts/chart2.xml"/><Relationship Id="rId6" Type="http://schemas.openxmlformats.org/officeDocument/2006/relationships/chart" Target="../charts/chart3.xml"/><Relationship Id="rId7" Type="http://schemas.openxmlformats.org/officeDocument/2006/relationships/chart" Target="../charts/chart4.xml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812801</xdr:colOff>
      <xdr:row>5</xdr:row>
      <xdr:rowOff>101601</xdr:rowOff>
    </xdr:from>
    <xdr:to>
      <xdr:col>19</xdr:col>
      <xdr:colOff>395228</xdr:colOff>
      <xdr:row>6</xdr:row>
      <xdr:rowOff>15915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851"/>
        <a:stretch/>
      </xdr:blipFill>
      <xdr:spPr>
        <a:xfrm>
          <a:off x="9575801" y="1181101"/>
          <a:ext cx="4141727" cy="917614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</xdr:col>
      <xdr:colOff>63501</xdr:colOff>
      <xdr:row>0</xdr:row>
      <xdr:rowOff>177800</xdr:rowOff>
    </xdr:from>
    <xdr:to>
      <xdr:col>13</xdr:col>
      <xdr:colOff>152400</xdr:colOff>
      <xdr:row>22</xdr:row>
      <xdr:rowOff>163499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001" y="177800"/>
          <a:ext cx="8420099" cy="524349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13</xdr:col>
      <xdr:colOff>838200</xdr:colOff>
      <xdr:row>11</xdr:row>
      <xdr:rowOff>72527</xdr:rowOff>
    </xdr:from>
    <xdr:to>
      <xdr:col>17</xdr:col>
      <xdr:colOff>152400</xdr:colOff>
      <xdr:row>16</xdr:row>
      <xdr:rowOff>128682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01200" y="3234827"/>
          <a:ext cx="2616200" cy="1008655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>
    <xdr:from>
      <xdr:col>7</xdr:col>
      <xdr:colOff>406400</xdr:colOff>
      <xdr:row>72</xdr:row>
      <xdr:rowOff>139700</xdr:rowOff>
    </xdr:from>
    <xdr:to>
      <xdr:col>20</xdr:col>
      <xdr:colOff>241300</xdr:colOff>
      <xdr:row>111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101600</xdr:rowOff>
    </xdr:from>
    <xdr:to>
      <xdr:col>7</xdr:col>
      <xdr:colOff>965200</xdr:colOff>
      <xdr:row>71</xdr:row>
      <xdr:rowOff>88900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63500</xdr:colOff>
      <xdr:row>48</xdr:row>
      <xdr:rowOff>114300</xdr:rowOff>
    </xdr:from>
    <xdr:to>
      <xdr:col>24</xdr:col>
      <xdr:colOff>25400</xdr:colOff>
      <xdr:row>71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63500</xdr:colOff>
      <xdr:row>48</xdr:row>
      <xdr:rowOff>88900</xdr:rowOff>
    </xdr:from>
    <xdr:to>
      <xdr:col>16</xdr:col>
      <xdr:colOff>241300</xdr:colOff>
      <xdr:row>71</xdr:row>
      <xdr:rowOff>50800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40</xdr:row>
      <xdr:rowOff>139700</xdr:rowOff>
    </xdr:from>
    <xdr:to>
      <xdr:col>17</xdr:col>
      <xdr:colOff>88900</xdr:colOff>
      <xdr:row>78</xdr:row>
      <xdr:rowOff>139700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27:H47" totalsRowShown="0">
  <tableColumns count="7">
    <tableColumn id="1" name="input (π/2)">
      <calculatedColumnFormula>PI()/2</calculatedColumnFormula>
    </tableColumn>
    <tableColumn id="2" name="n">
      <calculatedColumnFormula>C27+1</calculatedColumnFormula>
    </tableColumn>
    <tableColumn id="3" name="m">
      <calculatedColumnFormula>D27</calculatedColumnFormula>
    </tableColumn>
    <tableColumn id="4" name="coefficients">
      <calculatedColumnFormula>((-1)^(C28-1))/(FACT((2*C28-1)))</calculatedColumnFormula>
    </tableColumn>
    <tableColumn id="5" name="Sum" dataDxfId="12"/>
    <tableColumn id="6" name="sin(π/2)" dataDxfId="11">
      <calculatedColumnFormula>SIN(PI()/2)</calculatedColumnFormula>
    </tableColumn>
    <tableColumn id="7" name="Relative Error" dataDxfId="10">
      <calculatedColumnFormula>ABS(Table1[[#This Row],[Sum]]-Table1[[#This Row],[sin(π/2)]])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J27:N47" totalsRowShown="0">
  <tableColumns count="5">
    <tableColumn id="1" name="input (π)" dataDxfId="9">
      <calculatedColumnFormula>PI()</calculatedColumnFormula>
    </tableColumn>
    <tableColumn id="2" name="n">
      <calculatedColumnFormula>K27+1</calculatedColumnFormula>
    </tableColumn>
    <tableColumn id="3" name="m">
      <calculatedColumnFormula>L27</calculatedColumnFormula>
    </tableColumn>
    <tableColumn id="4" name="coefficients">
      <calculatedColumnFormula>((-1)^(K28-1))/(FACT((2*K28-1)))</calculatedColumnFormula>
    </tableColumn>
    <tableColumn id="5" name="Sum" dataDxfId="8">
      <calculatedColumnFormula>SERIESSUM(J28,K$28,L28,M$28:M28)</calculatedColumnFormula>
    </tableColumn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B5:B20" totalsRowShown="0" headerRowDxfId="1" dataDxfId="7" tableBorderDxfId="6">
  <tableColumns count="1">
    <tableColumn id="1" name="input, x" dataDxfId="5">
      <calculatedColumnFormula>B5+PI()/4</calculatedColumnFormula>
    </tableColumn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3" name="Table64" displayName="Table64" ref="B25:B40" totalsRowShown="0" headerRowDxfId="0" dataDxfId="4" tableBorderDxfId="3">
  <tableColumns count="1">
    <tableColumn id="1" name="input, x" dataDxfId="2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Relationship Id="rId3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3.xml"/><Relationship Id="rId3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X47"/>
  <sheetViews>
    <sheetView tabSelected="1" workbookViewId="0">
      <selection activeCell="X35" sqref="X35"/>
    </sheetView>
  </sheetViews>
  <sheetFormatPr baseColWidth="10" defaultRowHeight="15" x14ac:dyDescent="0"/>
  <cols>
    <col min="1" max="1" width="5.6640625" customWidth="1"/>
    <col min="3" max="4" width="4.33203125" customWidth="1"/>
    <col min="5" max="5" width="13.1640625" customWidth="1"/>
    <col min="6" max="6" width="12.83203125" style="1" bestFit="1" customWidth="1"/>
    <col min="7" max="8" width="12.83203125" style="1" customWidth="1"/>
    <col min="9" max="9" width="4" customWidth="1"/>
    <col min="11" max="12" width="4.83203125" customWidth="1"/>
    <col min="13" max="13" width="13.6640625" customWidth="1"/>
    <col min="14" max="14" width="13.5" bestFit="1" customWidth="1"/>
    <col min="15" max="15" width="12.83203125" style="1" customWidth="1"/>
    <col min="16" max="16" width="12.83203125" style="1" bestFit="1" customWidth="1"/>
    <col min="17" max="17" width="4.1640625" customWidth="1"/>
    <col min="19" max="20" width="5.6640625" customWidth="1"/>
    <col min="22" max="22" width="15.5" bestFit="1" customWidth="1"/>
    <col min="23" max="23" width="12.83203125" bestFit="1" customWidth="1"/>
    <col min="24" max="24" width="15" bestFit="1" customWidth="1"/>
  </cols>
  <sheetData>
    <row r="5" spans="15:15" ht="25">
      <c r="O5" s="8" t="s">
        <v>14</v>
      </c>
    </row>
    <row r="6" spans="15:15" ht="79" customHeight="1"/>
    <row r="11" spans="15:15" ht="25">
      <c r="O11" s="8" t="s">
        <v>10</v>
      </c>
    </row>
    <row r="18" spans="2:24">
      <c r="O18" s="19" t="s">
        <v>16</v>
      </c>
    </row>
    <row r="26" spans="2:24" ht="22" customHeight="1">
      <c r="B26" s="20" t="s">
        <v>4</v>
      </c>
      <c r="C26" s="20"/>
      <c r="D26" s="20"/>
      <c r="E26" s="20"/>
      <c r="F26" s="20"/>
      <c r="G26" s="20"/>
      <c r="H26" s="20"/>
      <c r="J26" s="20" t="s">
        <v>6</v>
      </c>
      <c r="K26" s="20"/>
      <c r="L26" s="20"/>
      <c r="M26" s="20"/>
      <c r="N26" s="20"/>
      <c r="O26" s="20"/>
      <c r="P26" s="20"/>
      <c r="R26" s="20" t="s">
        <v>8</v>
      </c>
      <c r="S26" s="20"/>
      <c r="T26" s="20"/>
      <c r="U26" s="20"/>
      <c r="V26" s="20"/>
      <c r="W26" s="20"/>
      <c r="X26" s="20"/>
    </row>
    <row r="27" spans="2:24">
      <c r="B27" t="s">
        <v>5</v>
      </c>
      <c r="C27" t="s">
        <v>3</v>
      </c>
      <c r="D27" t="s">
        <v>1</v>
      </c>
      <c r="E27" t="s">
        <v>0</v>
      </c>
      <c r="F27" s="1" t="s">
        <v>2</v>
      </c>
      <c r="G27" s="1" t="s">
        <v>11</v>
      </c>
      <c r="H27" s="1" t="s">
        <v>10</v>
      </c>
      <c r="J27" t="s">
        <v>7</v>
      </c>
      <c r="K27" t="s">
        <v>3</v>
      </c>
      <c r="L27" t="s">
        <v>1</v>
      </c>
      <c r="M27" t="s">
        <v>0</v>
      </c>
      <c r="N27" s="1" t="s">
        <v>2</v>
      </c>
      <c r="O27" s="2" t="s">
        <v>12</v>
      </c>
      <c r="P27" s="2" t="s">
        <v>10</v>
      </c>
      <c r="R27" t="s">
        <v>9</v>
      </c>
      <c r="S27" t="s">
        <v>3</v>
      </c>
      <c r="T27" t="s">
        <v>1</v>
      </c>
      <c r="U27" t="s">
        <v>0</v>
      </c>
      <c r="V27" s="1" t="s">
        <v>2</v>
      </c>
      <c r="W27" s="6" t="s">
        <v>13</v>
      </c>
      <c r="X27" s="2" t="s">
        <v>10</v>
      </c>
    </row>
    <row r="28" spans="2:24">
      <c r="B28">
        <f>PI()/2</f>
        <v>1.5707963267948966</v>
      </c>
      <c r="C28">
        <v>1</v>
      </c>
      <c r="D28">
        <v>2</v>
      </c>
      <c r="E28">
        <f t="shared" ref="E28:E47" si="0">((-1)^(C28-1))/(FACT((2*C28-1)))</f>
        <v>1</v>
      </c>
      <c r="F28" s="1">
        <f>SERIESSUM(B28,C$28,D28,E$28:E28)</f>
        <v>1.5707963267948966</v>
      </c>
      <c r="G28" s="1">
        <f t="shared" ref="G28:G47" si="1">SIN(PI()/2)</f>
        <v>1</v>
      </c>
      <c r="H28" s="1">
        <f>ABS(Table1[[#This Row],[Sum]]-Table1[[#This Row],[sin(π/2)]])</f>
        <v>0.57079632679489656</v>
      </c>
      <c r="J28">
        <f>PI()</f>
        <v>3.1415926535897931</v>
      </c>
      <c r="K28">
        <v>1</v>
      </c>
      <c r="L28">
        <v>2</v>
      </c>
      <c r="M28">
        <f t="shared" ref="M28:M47" si="2">((-1)^(K28-1))/(FACT((2*K28-1)))</f>
        <v>1</v>
      </c>
      <c r="N28" s="1">
        <f>SERIESSUM(J28,K$28,L28,M28)</f>
        <v>3.1415926535897931</v>
      </c>
      <c r="O28" s="4">
        <f>SIN(PI())</f>
        <v>1.22514845490862E-16</v>
      </c>
      <c r="P28" s="4">
        <f>ABS(Table13[[#This Row],[Sum]]-O28)</f>
        <v>3.1415926535897931</v>
      </c>
      <c r="R28">
        <f t="shared" ref="R28:R47" si="3">5*PI()/2</f>
        <v>7.8539816339744828</v>
      </c>
      <c r="S28">
        <v>1</v>
      </c>
      <c r="T28">
        <v>2</v>
      </c>
      <c r="U28">
        <f t="shared" ref="U28:U47" si="4">((-1)^(S28-1))/(FACT((2*S28-1)))</f>
        <v>1</v>
      </c>
      <c r="V28" s="1">
        <f>SERIESSUM(R28,S$28,T28,U$28:U28)</f>
        <v>7.8539816339744828</v>
      </c>
      <c r="W28" s="7">
        <f t="shared" ref="W28:W47" si="5">SIN(5*PI()/2)</f>
        <v>1</v>
      </c>
      <c r="X28" s="4">
        <f>ABS(#REF!-#REF!)</f>
        <v>6.8539816339744828</v>
      </c>
    </row>
    <row r="29" spans="2:24">
      <c r="B29">
        <f t="shared" ref="B29:B47" si="6">PI()/2</f>
        <v>1.5707963267948966</v>
      </c>
      <c r="C29">
        <f>C28+1</f>
        <v>2</v>
      </c>
      <c r="D29">
        <f>D28</f>
        <v>2</v>
      </c>
      <c r="E29">
        <f t="shared" si="0"/>
        <v>-0.16666666666666666</v>
      </c>
      <c r="F29" s="1">
        <f>SERIESSUM(B29,C$28,D29,E$28:E29)</f>
        <v>0.92483222928865039</v>
      </c>
      <c r="G29" s="1">
        <f t="shared" si="1"/>
        <v>1</v>
      </c>
      <c r="H29" s="1">
        <f>ABS(Table1[[#This Row],[Sum]]-Table1[[#This Row],[sin(π/2)]])</f>
        <v>7.5167770711349613E-2</v>
      </c>
      <c r="J29">
        <f>PI()</f>
        <v>3.1415926535897931</v>
      </c>
      <c r="K29">
        <f>K28+1</f>
        <v>2</v>
      </c>
      <c r="L29">
        <f>L28</f>
        <v>2</v>
      </c>
      <c r="M29">
        <f t="shared" si="2"/>
        <v>-0.16666666666666666</v>
      </c>
      <c r="N29" s="1">
        <f>SERIESSUM(J29,K$28,L29,M$28:M29)</f>
        <v>-2.0261201264601763</v>
      </c>
      <c r="O29" s="4">
        <f t="shared" ref="O29:O47" si="7">SIN(PI())</f>
        <v>1.22514845490862E-16</v>
      </c>
      <c r="P29" s="4">
        <f>ABS(Table13[[#This Row],[Sum]]-O29)</f>
        <v>2.0261201264601763</v>
      </c>
      <c r="R29">
        <f t="shared" si="3"/>
        <v>7.8539816339744828</v>
      </c>
      <c r="S29">
        <f>S28+1</f>
        <v>2</v>
      </c>
      <c r="T29">
        <f>T28</f>
        <v>2</v>
      </c>
      <c r="U29">
        <f t="shared" si="4"/>
        <v>-0.16666666666666666</v>
      </c>
      <c r="V29" s="1">
        <f>SERIESSUM(R29,S$28,T29,U$28:U29)</f>
        <v>-72.891530554306286</v>
      </c>
      <c r="W29" s="7">
        <f t="shared" si="5"/>
        <v>1</v>
      </c>
      <c r="X29" s="4">
        <f>ABS(#REF!-#REF!)</f>
        <v>73.891530554306286</v>
      </c>
    </row>
    <row r="30" spans="2:24">
      <c r="B30">
        <f t="shared" si="6"/>
        <v>1.5707963267948966</v>
      </c>
      <c r="C30">
        <f t="shared" ref="C30:C47" si="8">C29+1</f>
        <v>3</v>
      </c>
      <c r="D30">
        <f t="shared" ref="D30:D47" si="9">D29</f>
        <v>2</v>
      </c>
      <c r="E30">
        <f t="shared" si="0"/>
        <v>8.3333333333333332E-3</v>
      </c>
      <c r="F30" s="1">
        <f>SERIESSUM(B30,C$28,D30,E$28:E30)</f>
        <v>1.0045248555348174</v>
      </c>
      <c r="G30" s="1">
        <f t="shared" si="1"/>
        <v>1</v>
      </c>
      <c r="H30" s="1">
        <f>ABS(Table1[[#This Row],[Sum]]-Table1[[#This Row],[sin(π/2)]])</f>
        <v>4.5248555348174069E-3</v>
      </c>
      <c r="J30">
        <f>PI()</f>
        <v>3.1415926535897931</v>
      </c>
      <c r="K30">
        <f t="shared" ref="K30:K47" si="10">K29+1</f>
        <v>3</v>
      </c>
      <c r="L30">
        <f t="shared" ref="L30:L47" si="11">L29</f>
        <v>2</v>
      </c>
      <c r="M30">
        <f t="shared" si="2"/>
        <v>8.3333333333333332E-3</v>
      </c>
      <c r="N30" s="1">
        <f>SERIESSUM(J30,K$28,L30,M$28:M30)</f>
        <v>0.52404391341716883</v>
      </c>
      <c r="O30" s="4">
        <f t="shared" si="7"/>
        <v>1.22514845490862E-16</v>
      </c>
      <c r="P30" s="4">
        <f>ABS(Table13[[#This Row],[Sum]]-O30)</f>
        <v>0.52404391341716872</v>
      </c>
      <c r="R30">
        <f t="shared" si="3"/>
        <v>7.8539816339744828</v>
      </c>
      <c r="S30">
        <f t="shared" ref="S30:S47" si="12">S29+1</f>
        <v>3</v>
      </c>
      <c r="T30">
        <f t="shared" ref="T30:T47" si="13">T29</f>
        <v>2</v>
      </c>
      <c r="U30">
        <f t="shared" si="4"/>
        <v>8.3333333333333332E-3</v>
      </c>
      <c r="V30" s="1">
        <f>SERIESSUM(R30,S$28,T30,U$28:U30)</f>
        <v>176.14792646496571</v>
      </c>
      <c r="W30" s="7">
        <f t="shared" si="5"/>
        <v>1</v>
      </c>
      <c r="X30" s="4">
        <f>ABS(#REF!-#REF!)</f>
        <v>175.14792646496571</v>
      </c>
    </row>
    <row r="31" spans="2:24">
      <c r="B31">
        <f t="shared" si="6"/>
        <v>1.5707963267948966</v>
      </c>
      <c r="C31">
        <f t="shared" si="8"/>
        <v>4</v>
      </c>
      <c r="D31">
        <f t="shared" si="9"/>
        <v>2</v>
      </c>
      <c r="E31">
        <f t="shared" si="0"/>
        <v>-1.9841269841269841E-4</v>
      </c>
      <c r="F31" s="1">
        <f>SERIESSUM(B31,C$28,D31,E$28:E31)</f>
        <v>0.99984310139949872</v>
      </c>
      <c r="G31" s="1">
        <f t="shared" si="1"/>
        <v>1</v>
      </c>
      <c r="H31" s="1">
        <f>ABS(Table1[[#This Row],[Sum]]-Table1[[#This Row],[sin(π/2)]])</f>
        <v>1.5689860050127624E-4</v>
      </c>
      <c r="J31">
        <f>PI()</f>
        <v>3.1415926535897931</v>
      </c>
      <c r="K31">
        <f t="shared" si="10"/>
        <v>4</v>
      </c>
      <c r="L31">
        <f t="shared" si="11"/>
        <v>2</v>
      </c>
      <c r="M31">
        <f t="shared" si="2"/>
        <v>-1.9841269841269841E-4</v>
      </c>
      <c r="N31" s="1">
        <f>SERIESSUM(J31,K$28,L31,M$28:M31)</f>
        <v>-7.5220615903623056E-2</v>
      </c>
      <c r="O31" s="4">
        <f t="shared" si="7"/>
        <v>1.22514845490862E-16</v>
      </c>
      <c r="P31" s="4">
        <f>ABS(Table13[[#This Row],[Sum]]-O31)</f>
        <v>7.5220615903623181E-2</v>
      </c>
      <c r="R31">
        <f t="shared" si="3"/>
        <v>7.8539816339744828</v>
      </c>
      <c r="S31">
        <f t="shared" si="12"/>
        <v>4</v>
      </c>
      <c r="T31">
        <f t="shared" si="13"/>
        <v>2</v>
      </c>
      <c r="U31">
        <f t="shared" si="4"/>
        <v>-1.9841269841269841E-4</v>
      </c>
      <c r="V31" s="1">
        <f>SERIESSUM(R31,S$28,T31,U$28:U31)</f>
        <v>-189.61411535680671</v>
      </c>
      <c r="W31" s="7">
        <f t="shared" si="5"/>
        <v>1</v>
      </c>
      <c r="X31" s="4">
        <f>ABS(#REF!-#REF!)</f>
        <v>190.61411535680671</v>
      </c>
    </row>
    <row r="32" spans="2:24">
      <c r="B32">
        <f t="shared" si="6"/>
        <v>1.5707963267948966</v>
      </c>
      <c r="C32">
        <f t="shared" si="8"/>
        <v>5</v>
      </c>
      <c r="D32">
        <f t="shared" si="9"/>
        <v>2</v>
      </c>
      <c r="E32">
        <f t="shared" si="0"/>
        <v>2.7557319223985893E-6</v>
      </c>
      <c r="F32" s="1">
        <f>SERIESSUM(B32,C$28,D32,E$28:E32)</f>
        <v>1.0000035425842861</v>
      </c>
      <c r="G32" s="1">
        <f t="shared" si="1"/>
        <v>1</v>
      </c>
      <c r="H32" s="1">
        <f>ABS(Table1[[#This Row],[Sum]]-Table1[[#This Row],[sin(π/2)]])</f>
        <v>3.5425842861425139E-6</v>
      </c>
      <c r="J32">
        <f>PI()</f>
        <v>3.1415926535897931</v>
      </c>
      <c r="K32">
        <f t="shared" si="10"/>
        <v>5</v>
      </c>
      <c r="L32">
        <f t="shared" si="11"/>
        <v>2</v>
      </c>
      <c r="M32">
        <f t="shared" si="2"/>
        <v>2.7557319223985893E-6</v>
      </c>
      <c r="N32" s="1">
        <f>SERIESSUM(J32,K$28,L32,M$28:M32)</f>
        <v>6.9252707075051628E-3</v>
      </c>
      <c r="O32" s="4">
        <f t="shared" si="7"/>
        <v>1.22514845490862E-16</v>
      </c>
      <c r="P32" s="4">
        <f>ABS(Table13[[#This Row],[Sum]]-O32)</f>
        <v>6.9252707075050405E-3</v>
      </c>
      <c r="R32">
        <f t="shared" si="3"/>
        <v>7.8539816339744828</v>
      </c>
      <c r="S32">
        <f t="shared" si="12"/>
        <v>5</v>
      </c>
      <c r="T32">
        <f t="shared" si="13"/>
        <v>2</v>
      </c>
      <c r="U32">
        <f t="shared" si="4"/>
        <v>2.7557319223985893E-6</v>
      </c>
      <c r="V32" s="1">
        <f>SERIESSUM(R32,S$28,T32,U$28:U32)</f>
        <v>123.74757368100543</v>
      </c>
      <c r="W32" s="7">
        <f t="shared" si="5"/>
        <v>1</v>
      </c>
      <c r="X32" s="4">
        <f>ABS(#REF!-#REF!)</f>
        <v>122.74757368100543</v>
      </c>
    </row>
    <row r="33" spans="2:24">
      <c r="B33">
        <f t="shared" si="6"/>
        <v>1.5707963267948966</v>
      </c>
      <c r="C33">
        <f t="shared" si="8"/>
        <v>6</v>
      </c>
      <c r="D33">
        <f t="shared" si="9"/>
        <v>2</v>
      </c>
      <c r="E33">
        <f t="shared" si="0"/>
        <v>-2.505210838544172E-8</v>
      </c>
      <c r="F33" s="1">
        <f>SERIESSUM(B33,C$28,D33,E$28:E33)</f>
        <v>0.99999994374105095</v>
      </c>
      <c r="G33" s="1">
        <f t="shared" si="1"/>
        <v>1</v>
      </c>
      <c r="H33" s="1">
        <f>ABS(Table1[[#This Row],[Sum]]-Table1[[#This Row],[sin(π/2)]])</f>
        <v>5.6258949054921459E-8</v>
      </c>
      <c r="J33">
        <f>PI()</f>
        <v>3.1415926535897931</v>
      </c>
      <c r="K33">
        <f t="shared" si="10"/>
        <v>6</v>
      </c>
      <c r="L33">
        <f t="shared" si="11"/>
        <v>2</v>
      </c>
      <c r="M33">
        <f t="shared" si="2"/>
        <v>-2.505210838544172E-8</v>
      </c>
      <c r="N33" s="1">
        <f>SERIESSUM(J33,K$28,L33,M$28:M33)</f>
        <v>-4.4516023820918675E-4</v>
      </c>
      <c r="O33" s="4">
        <f t="shared" si="7"/>
        <v>1.22514845490862E-16</v>
      </c>
      <c r="P33" s="4">
        <f>ABS(Table13[[#This Row],[Sum]]-O33)</f>
        <v>4.4516023820930927E-4</v>
      </c>
      <c r="R33">
        <f t="shared" si="3"/>
        <v>7.8539816339744828</v>
      </c>
      <c r="S33">
        <f t="shared" si="12"/>
        <v>6</v>
      </c>
      <c r="T33">
        <f t="shared" si="13"/>
        <v>2</v>
      </c>
      <c r="U33">
        <f t="shared" si="4"/>
        <v>-2.505210838544172E-8</v>
      </c>
      <c r="V33" s="1">
        <f>SERIESSUM(R33,S$28,T33,U$28:U33)</f>
        <v>-51.977193663334646</v>
      </c>
      <c r="W33" s="7">
        <f t="shared" si="5"/>
        <v>1</v>
      </c>
      <c r="X33" s="4">
        <f>ABS(#REF!-#REF!)</f>
        <v>52.977193663334646</v>
      </c>
    </row>
    <row r="34" spans="2:24">
      <c r="B34">
        <f t="shared" si="6"/>
        <v>1.5707963267948966</v>
      </c>
      <c r="C34">
        <f t="shared" si="8"/>
        <v>7</v>
      </c>
      <c r="D34">
        <f t="shared" si="9"/>
        <v>2</v>
      </c>
      <c r="E34">
        <f t="shared" si="0"/>
        <v>1.6059043836821613E-10</v>
      </c>
      <c r="F34" s="1">
        <f>SERIESSUM(B34,C$28,D34,E$28:E34)</f>
        <v>1.0000000006627803</v>
      </c>
      <c r="G34" s="1">
        <f t="shared" si="1"/>
        <v>1</v>
      </c>
      <c r="H34" s="1">
        <f>ABS(Table1[[#This Row],[Sum]]-Table1[[#This Row],[sin(π/2)]])</f>
        <v>6.6278027510691118E-10</v>
      </c>
      <c r="J34">
        <f>PI()</f>
        <v>3.1415926535897931</v>
      </c>
      <c r="K34">
        <f t="shared" si="10"/>
        <v>7</v>
      </c>
      <c r="L34">
        <f t="shared" si="11"/>
        <v>2</v>
      </c>
      <c r="M34">
        <f t="shared" si="2"/>
        <v>1.6059043836821613E-10</v>
      </c>
      <c r="N34" s="1">
        <f>SERIESSUM(J34,K$28,L34,M$28:M34)</f>
        <v>2.114256755842564E-5</v>
      </c>
      <c r="O34" s="4">
        <f t="shared" si="7"/>
        <v>1.22514845490862E-16</v>
      </c>
      <c r="P34" s="4">
        <f>ABS(Table13[[#This Row],[Sum]]-O34)</f>
        <v>2.1142567558303125E-5</v>
      </c>
      <c r="R34">
        <f t="shared" si="3"/>
        <v>7.8539816339744828</v>
      </c>
      <c r="S34">
        <f t="shared" si="12"/>
        <v>7</v>
      </c>
      <c r="T34">
        <f t="shared" si="13"/>
        <v>2</v>
      </c>
      <c r="U34">
        <f t="shared" si="4"/>
        <v>1.6059043836821613E-10</v>
      </c>
      <c r="V34" s="1">
        <f>SERIESSUM(R34,S$28,T34,U$28:U34)</f>
        <v>17.507339075531632</v>
      </c>
      <c r="W34" s="7">
        <f t="shared" si="5"/>
        <v>1</v>
      </c>
      <c r="X34" s="4">
        <f>ABS(#REF!-#REF!)</f>
        <v>16.507339075531632</v>
      </c>
    </row>
    <row r="35" spans="2:24">
      <c r="B35">
        <f t="shared" si="6"/>
        <v>1.5707963267948966</v>
      </c>
      <c r="C35">
        <f t="shared" si="8"/>
        <v>8</v>
      </c>
      <c r="D35">
        <f t="shared" si="9"/>
        <v>2</v>
      </c>
      <c r="E35">
        <f t="shared" si="0"/>
        <v>-7.6471637318198164E-13</v>
      </c>
      <c r="F35" s="1">
        <f>SERIESSUM(B35,C$28,D35,E$28:E35)</f>
        <v>0.99999999999397682</v>
      </c>
      <c r="G35" s="1">
        <f t="shared" si="1"/>
        <v>1</v>
      </c>
      <c r="H35" s="1">
        <f>ABS(Table1[[#This Row],[Sum]]-Table1[[#This Row],[sin(π/2)]])</f>
        <v>6.0231819531963993E-12</v>
      </c>
      <c r="J35">
        <f>PI()</f>
        <v>3.1415926535897931</v>
      </c>
      <c r="K35">
        <f t="shared" si="10"/>
        <v>8</v>
      </c>
      <c r="L35">
        <f t="shared" si="11"/>
        <v>2</v>
      </c>
      <c r="M35">
        <f t="shared" si="2"/>
        <v>-7.6471637318198164E-13</v>
      </c>
      <c r="N35" s="1">
        <f>SERIESSUM(J35,K$28,L35,M$28:M35)</f>
        <v>-7.7278588940456707E-7</v>
      </c>
      <c r="O35" s="4">
        <f t="shared" si="7"/>
        <v>1.22514845490862E-16</v>
      </c>
      <c r="P35" s="4">
        <f>ABS(Table13[[#This Row],[Sum]]-O35)</f>
        <v>7.7278588952708191E-7</v>
      </c>
      <c r="R35">
        <f t="shared" si="3"/>
        <v>7.8539816339744828</v>
      </c>
      <c r="S35">
        <f t="shared" si="12"/>
        <v>8</v>
      </c>
      <c r="T35">
        <f t="shared" si="13"/>
        <v>2</v>
      </c>
      <c r="U35">
        <f t="shared" si="4"/>
        <v>-7.6471637318198164E-13</v>
      </c>
      <c r="V35" s="1">
        <f>SERIESSUM(R35,S$28,T35,U$28:U35)</f>
        <v>-2.902924321109797</v>
      </c>
      <c r="W35" s="7">
        <f t="shared" si="5"/>
        <v>1</v>
      </c>
      <c r="X35" s="4" t="e">
        <f>ABS(#REF!-#REF!)</f>
        <v>#REF!</v>
      </c>
    </row>
    <row r="36" spans="2:24">
      <c r="B36">
        <f t="shared" si="6"/>
        <v>1.5707963267948966</v>
      </c>
      <c r="C36">
        <f t="shared" si="8"/>
        <v>9</v>
      </c>
      <c r="D36">
        <f t="shared" si="9"/>
        <v>2</v>
      </c>
      <c r="E36">
        <f t="shared" si="0"/>
        <v>2.8114572543455206E-15</v>
      </c>
      <c r="F36" s="1">
        <f>SERIESSUM(B36,C$28,D36,E$28:E36)</f>
        <v>1.0000000000000437</v>
      </c>
      <c r="G36" s="1">
        <f t="shared" si="1"/>
        <v>1</v>
      </c>
      <c r="H36" s="1">
        <f>ABS(Table1[[#This Row],[Sum]]-Table1[[#This Row],[sin(π/2)]])</f>
        <v>4.3742787170231168E-14</v>
      </c>
      <c r="J36">
        <f>PI()</f>
        <v>3.1415926535897931</v>
      </c>
      <c r="K36">
        <f t="shared" si="10"/>
        <v>9</v>
      </c>
      <c r="L36">
        <f t="shared" si="11"/>
        <v>2</v>
      </c>
      <c r="M36">
        <f t="shared" si="2"/>
        <v>2.8114572543455206E-15</v>
      </c>
      <c r="N36" s="1">
        <f>SERIESSUM(J36,K$28,L36,M$28:M36)</f>
        <v>2.2419510742983666E-8</v>
      </c>
      <c r="O36" s="4">
        <f t="shared" si="7"/>
        <v>1.22514845490862E-16</v>
      </c>
      <c r="P36" s="4">
        <f>ABS(Table13[[#This Row],[Sum]]-O36)</f>
        <v>2.241951062046882E-8</v>
      </c>
      <c r="R36">
        <f t="shared" si="3"/>
        <v>7.8539816339744828</v>
      </c>
      <c r="S36">
        <f t="shared" si="12"/>
        <v>9</v>
      </c>
      <c r="T36">
        <f t="shared" si="13"/>
        <v>2</v>
      </c>
      <c r="U36">
        <f t="shared" si="4"/>
        <v>2.8114572543455206E-15</v>
      </c>
      <c r="V36" s="1">
        <f>SERIESSUM(R36,S$28,T36,U$28:U36)</f>
        <v>1.7257803077248841</v>
      </c>
      <c r="W36" s="7">
        <f t="shared" si="5"/>
        <v>1</v>
      </c>
      <c r="X36" s="4">
        <f>ABS(#REF!-#REF!)</f>
        <v>0.72578030772488411</v>
      </c>
    </row>
    <row r="37" spans="2:24">
      <c r="B37">
        <f t="shared" si="6"/>
        <v>1.5707963267948966</v>
      </c>
      <c r="C37">
        <f t="shared" si="8"/>
        <v>10</v>
      </c>
      <c r="D37">
        <f t="shared" si="9"/>
        <v>2</v>
      </c>
      <c r="E37">
        <f t="shared" si="0"/>
        <v>-8.2206352466243295E-18</v>
      </c>
      <c r="F37" s="1">
        <f>SERIESSUM(B37,C$28,D37,E$28:E37)</f>
        <v>1</v>
      </c>
      <c r="G37" s="1">
        <f t="shared" si="1"/>
        <v>1</v>
      </c>
      <c r="H37" s="1">
        <f>ABS(Table1[[#This Row],[Sum]]-Table1[[#This Row],[sin(π/2)]])</f>
        <v>0</v>
      </c>
      <c r="J37">
        <f>PI()</f>
        <v>3.1415926535897931</v>
      </c>
      <c r="K37">
        <f t="shared" si="10"/>
        <v>10</v>
      </c>
      <c r="L37">
        <f t="shared" si="11"/>
        <v>2</v>
      </c>
      <c r="M37">
        <f t="shared" si="2"/>
        <v>-8.2206352466243295E-18</v>
      </c>
      <c r="N37" s="1">
        <f>SERIESSUM(J37,K$28,L37,M$28:M37)</f>
        <v>-5.2891825428619406E-10</v>
      </c>
      <c r="O37" s="4">
        <f t="shared" si="7"/>
        <v>1.22514845490862E-16</v>
      </c>
      <c r="P37" s="4">
        <f>ABS(Table13[[#This Row],[Sum]]-O37)</f>
        <v>5.2891837680103955E-10</v>
      </c>
      <c r="R37">
        <f t="shared" si="3"/>
        <v>7.8539816339744828</v>
      </c>
      <c r="S37">
        <f t="shared" si="12"/>
        <v>10</v>
      </c>
      <c r="T37">
        <f t="shared" si="13"/>
        <v>2</v>
      </c>
      <c r="U37">
        <f t="shared" si="4"/>
        <v>-8.2206352466243295E-18</v>
      </c>
      <c r="V37" s="1">
        <f>SERIESSUM(R37,S$28,T37,U$28:U37)</f>
        <v>0.89092132424371728</v>
      </c>
      <c r="W37" s="7">
        <f t="shared" si="5"/>
        <v>1</v>
      </c>
      <c r="X37" s="4">
        <f>ABS(#REF!-#REF!)</f>
        <v>0.10907867575628272</v>
      </c>
    </row>
    <row r="38" spans="2:24">
      <c r="B38">
        <f t="shared" si="6"/>
        <v>1.5707963267948966</v>
      </c>
      <c r="C38">
        <f t="shared" si="8"/>
        <v>11</v>
      </c>
      <c r="D38">
        <f t="shared" si="9"/>
        <v>2</v>
      </c>
      <c r="E38">
        <f t="shared" si="0"/>
        <v>1.9572941063391263E-20</v>
      </c>
      <c r="F38" s="1">
        <f>SERIESSUM(B38,C$28,D38,E$28:E38)</f>
        <v>1.0000000000000002</v>
      </c>
      <c r="G38" s="1">
        <f t="shared" si="1"/>
        <v>1</v>
      </c>
      <c r="H38" s="1">
        <f>ABS(Table1[[#This Row],[Sum]]-Table1[[#This Row],[sin(π/2)]])</f>
        <v>2.2204460492503131E-16</v>
      </c>
      <c r="J38">
        <f>PI()</f>
        <v>3.1415926535897931</v>
      </c>
      <c r="K38">
        <f t="shared" si="10"/>
        <v>11</v>
      </c>
      <c r="L38">
        <f t="shared" si="11"/>
        <v>2</v>
      </c>
      <c r="M38">
        <f t="shared" si="2"/>
        <v>1.9572941063391263E-20</v>
      </c>
      <c r="N38" s="1">
        <f>SERIESSUM(J38,K$28,L38,M$28:M38)</f>
        <v>1.0348211974618529E-11</v>
      </c>
      <c r="O38" s="4">
        <f t="shared" si="7"/>
        <v>1.22514845490862E-16</v>
      </c>
      <c r="P38" s="4">
        <f>ABS(Table13[[#This Row],[Sum]]-O38)</f>
        <v>1.0348089459773038E-11</v>
      </c>
      <c r="R38">
        <f t="shared" si="3"/>
        <v>7.8539816339744828</v>
      </c>
      <c r="S38">
        <f t="shared" si="12"/>
        <v>11</v>
      </c>
      <c r="T38">
        <f t="shared" si="13"/>
        <v>2</v>
      </c>
      <c r="U38">
        <f t="shared" si="4"/>
        <v>1.9572941063391263E-20</v>
      </c>
      <c r="V38" s="1">
        <f>SERIESSUM(R38,S$28,T38,U$28:U38)</f>
        <v>1.0135363227207219</v>
      </c>
      <c r="W38" s="7">
        <f t="shared" si="5"/>
        <v>1</v>
      </c>
      <c r="X38" s="4">
        <f>ABS(#REF!-#REF!)</f>
        <v>1.3536322720721916E-2</v>
      </c>
    </row>
    <row r="39" spans="2:24">
      <c r="B39">
        <f t="shared" si="6"/>
        <v>1.5707963267948966</v>
      </c>
      <c r="C39">
        <f t="shared" si="8"/>
        <v>12</v>
      </c>
      <c r="D39">
        <f t="shared" si="9"/>
        <v>2</v>
      </c>
      <c r="E39">
        <f t="shared" si="0"/>
        <v>-3.8681701706306835E-23</v>
      </c>
      <c r="F39" s="1">
        <f>SERIESSUM(B39,C$28,D39,E$28:E39)</f>
        <v>1.0000000000000002</v>
      </c>
      <c r="G39" s="1">
        <f t="shared" si="1"/>
        <v>1</v>
      </c>
      <c r="H39" s="1">
        <f>ABS(Table1[[#This Row],[Sum]]-Table1[[#This Row],[sin(π/2)]])</f>
        <v>2.2204460492503131E-16</v>
      </c>
      <c r="J39">
        <f>PI()</f>
        <v>3.1415926535897931</v>
      </c>
      <c r="K39">
        <f t="shared" si="10"/>
        <v>12</v>
      </c>
      <c r="L39">
        <f t="shared" si="11"/>
        <v>2</v>
      </c>
      <c r="M39">
        <f t="shared" si="2"/>
        <v>-3.8681701706306835E-23</v>
      </c>
      <c r="N39" s="1">
        <f>SERIESSUM(J39,K$28,L39,M$28:M39)</f>
        <v>-1.7025974231352834E-13</v>
      </c>
      <c r="O39" s="4">
        <f t="shared" si="7"/>
        <v>1.22514845490862E-16</v>
      </c>
      <c r="P39" s="4">
        <f>ABS(Table13[[#This Row],[Sum]]-O39)</f>
        <v>1.7038225715901921E-13</v>
      </c>
      <c r="R39">
        <f t="shared" si="3"/>
        <v>7.8539816339744828</v>
      </c>
      <c r="S39">
        <f t="shared" si="12"/>
        <v>12</v>
      </c>
      <c r="T39">
        <f t="shared" si="13"/>
        <v>2</v>
      </c>
      <c r="U39">
        <f t="shared" si="4"/>
        <v>-3.8681701706306835E-23</v>
      </c>
      <c r="V39" s="1">
        <f>SERIESSUM(R39,S$28,T39,U$28:U39)</f>
        <v>0.99858867538119367</v>
      </c>
      <c r="W39" s="7">
        <f t="shared" si="5"/>
        <v>1</v>
      </c>
      <c r="X39" s="4">
        <f>ABS(#REF!-#REF!)</f>
        <v>1.4113246188063311E-3</v>
      </c>
    </row>
    <row r="40" spans="2:24">
      <c r="B40">
        <f t="shared" si="6"/>
        <v>1.5707963267948966</v>
      </c>
      <c r="C40">
        <f t="shared" si="8"/>
        <v>13</v>
      </c>
      <c r="D40">
        <f t="shared" si="9"/>
        <v>2</v>
      </c>
      <c r="E40">
        <f t="shared" si="0"/>
        <v>6.4469502843844747E-26</v>
      </c>
      <c r="F40" s="1">
        <f>SERIESSUM(B40,C$28,D40,E$28:E40)</f>
        <v>1.0000000000000002</v>
      </c>
      <c r="G40" s="1">
        <f t="shared" si="1"/>
        <v>1</v>
      </c>
      <c r="H40" s="1">
        <f>ABS(Table1[[#This Row],[Sum]]-Table1[[#This Row],[sin(π/2)]])</f>
        <v>2.2204460492503131E-16</v>
      </c>
      <c r="J40">
        <f>PI()</f>
        <v>3.1415926535897931</v>
      </c>
      <c r="K40">
        <f t="shared" si="10"/>
        <v>13</v>
      </c>
      <c r="L40">
        <f t="shared" si="11"/>
        <v>2</v>
      </c>
      <c r="M40">
        <f t="shared" si="2"/>
        <v>6.4469502843844747E-26</v>
      </c>
      <c r="N40" s="1">
        <f>SERIESSUM(J40,K$28,L40,M$28:M40)</f>
        <v>2.7621822700826527E-15</v>
      </c>
      <c r="O40" s="4">
        <f t="shared" si="7"/>
        <v>1.22514845490862E-16</v>
      </c>
      <c r="P40" s="4">
        <f>ABS(Table13[[#This Row],[Sum]]-O40)</f>
        <v>2.6396674245917907E-15</v>
      </c>
      <c r="R40">
        <f t="shared" si="3"/>
        <v>7.8539816339744828</v>
      </c>
      <c r="S40">
        <f t="shared" si="12"/>
        <v>13</v>
      </c>
      <c r="T40">
        <f t="shared" si="13"/>
        <v>2</v>
      </c>
      <c r="U40">
        <f t="shared" si="4"/>
        <v>6.4469502843844747E-26</v>
      </c>
      <c r="V40" s="1">
        <f>SERIESSUM(R40,S$28,T40,U$28:U40)</f>
        <v>1.000125418776695</v>
      </c>
      <c r="W40" s="7">
        <f t="shared" si="5"/>
        <v>1</v>
      </c>
      <c r="X40" s="4">
        <f>ABS(#REF!-#REF!)</f>
        <v>1.2541877669502988E-4</v>
      </c>
    </row>
    <row r="41" spans="2:24">
      <c r="B41">
        <f t="shared" si="6"/>
        <v>1.5707963267948966</v>
      </c>
      <c r="C41">
        <f t="shared" si="8"/>
        <v>14</v>
      </c>
      <c r="D41">
        <f t="shared" si="9"/>
        <v>2</v>
      </c>
      <c r="E41">
        <f t="shared" si="0"/>
        <v>-9.183689863795546E-29</v>
      </c>
      <c r="F41" s="1">
        <f>SERIESSUM(B41,C$28,D41,E$28:E41)</f>
        <v>1.0000000000000002</v>
      </c>
      <c r="G41" s="1">
        <f t="shared" si="1"/>
        <v>1</v>
      </c>
      <c r="H41" s="1">
        <f>ABS(Table1[[#This Row],[Sum]]-Table1[[#This Row],[sin(π/2)]])</f>
        <v>2.2204460492503131E-16</v>
      </c>
      <c r="J41">
        <f>PI()</f>
        <v>3.1415926535897931</v>
      </c>
      <c r="K41">
        <f t="shared" si="10"/>
        <v>14</v>
      </c>
      <c r="L41">
        <f t="shared" si="11"/>
        <v>2</v>
      </c>
      <c r="M41">
        <f t="shared" si="2"/>
        <v>-9.183689863795546E-29</v>
      </c>
      <c r="N41" s="1">
        <f>SERIESSUM(J41,K$28,L41,M$28:M41)</f>
        <v>3.2962109008926535E-16</v>
      </c>
      <c r="O41" s="4">
        <f t="shared" si="7"/>
        <v>1.22514845490862E-16</v>
      </c>
      <c r="P41" s="4">
        <f>ABS(Table13[[#This Row],[Sum]]-O41)</f>
        <v>2.0710624459840335E-16</v>
      </c>
      <c r="R41">
        <f t="shared" si="3"/>
        <v>7.8539816339744828</v>
      </c>
      <c r="S41">
        <f t="shared" si="12"/>
        <v>14</v>
      </c>
      <c r="T41">
        <f t="shared" si="13"/>
        <v>2</v>
      </c>
      <c r="U41">
        <f t="shared" si="4"/>
        <v>-9.183689863795546E-29</v>
      </c>
      <c r="V41" s="1">
        <f>SERIESSUM(R41,S$28,T41,U$28:U41)</f>
        <v>0.9999903845051531</v>
      </c>
      <c r="W41" s="7">
        <f t="shared" si="5"/>
        <v>1</v>
      </c>
      <c r="X41" s="4">
        <f>ABS(#REF!-#REF!)</f>
        <v>9.6154948469040491E-6</v>
      </c>
    </row>
    <row r="42" spans="2:24">
      <c r="B42">
        <f t="shared" si="6"/>
        <v>1.5707963267948966</v>
      </c>
      <c r="C42">
        <f t="shared" si="8"/>
        <v>15</v>
      </c>
      <c r="D42">
        <f t="shared" si="9"/>
        <v>2</v>
      </c>
      <c r="E42">
        <f t="shared" si="0"/>
        <v>1.1309962886447718E-31</v>
      </c>
      <c r="F42" s="1">
        <f>SERIESSUM(B42,C$28,D42,E$28:E42)</f>
        <v>1.0000000000000002</v>
      </c>
      <c r="G42" s="1">
        <f t="shared" si="1"/>
        <v>1</v>
      </c>
      <c r="H42" s="1">
        <f>ABS(Table1[[#This Row],[Sum]]-Table1[[#This Row],[sin(π/2)]])</f>
        <v>2.2204460492503131E-16</v>
      </c>
      <c r="J42">
        <f>PI()</f>
        <v>3.1415926535897931</v>
      </c>
      <c r="K42">
        <f t="shared" si="10"/>
        <v>15</v>
      </c>
      <c r="L42">
        <f t="shared" si="11"/>
        <v>2</v>
      </c>
      <c r="M42">
        <f t="shared" si="2"/>
        <v>1.1309962886447718E-31</v>
      </c>
      <c r="N42" s="1">
        <f>SERIESSUM(J42,K$28,L42,M$28:M42)</f>
        <v>3.5918810551781443E-16</v>
      </c>
      <c r="O42" s="4">
        <f t="shared" si="7"/>
        <v>1.22514845490862E-16</v>
      </c>
      <c r="P42" s="4">
        <f>ABS(Table13[[#This Row],[Sum]]-O42)</f>
        <v>2.3667326002695243E-16</v>
      </c>
      <c r="R42">
        <f t="shared" si="3"/>
        <v>7.8539816339744828</v>
      </c>
      <c r="S42">
        <f t="shared" si="12"/>
        <v>15</v>
      </c>
      <c r="T42">
        <f t="shared" si="13"/>
        <v>2</v>
      </c>
      <c r="U42">
        <f t="shared" si="4"/>
        <v>1.1309962886447718E-31</v>
      </c>
      <c r="V42" s="1">
        <f>SERIESSUM(R42,S$28,T42,U$28:U42)</f>
        <v>1.0000006426243089</v>
      </c>
      <c r="W42" s="7">
        <f t="shared" si="5"/>
        <v>1</v>
      </c>
      <c r="X42" s="4">
        <f>ABS(#REF!-#REF!)</f>
        <v>6.426243088775152E-7</v>
      </c>
    </row>
    <row r="43" spans="2:24">
      <c r="B43">
        <f t="shared" si="6"/>
        <v>1.5707963267948966</v>
      </c>
      <c r="C43">
        <f t="shared" si="8"/>
        <v>16</v>
      </c>
      <c r="D43">
        <f t="shared" si="9"/>
        <v>2</v>
      </c>
      <c r="E43">
        <f t="shared" si="0"/>
        <v>-1.2161250415535179E-34</v>
      </c>
      <c r="F43" s="1">
        <f>SERIESSUM(B43,C$28,D43,E$28:E43)</f>
        <v>1.0000000000000002</v>
      </c>
      <c r="G43" s="1">
        <f t="shared" si="1"/>
        <v>1</v>
      </c>
      <c r="H43" s="1">
        <f>ABS(Table1[[#This Row],[Sum]]-Table1[[#This Row],[sin(π/2)]])</f>
        <v>2.2204460492503131E-16</v>
      </c>
      <c r="J43">
        <f>PI()</f>
        <v>3.1415926535897931</v>
      </c>
      <c r="K43">
        <f t="shared" si="10"/>
        <v>16</v>
      </c>
      <c r="L43">
        <f t="shared" si="11"/>
        <v>2</v>
      </c>
      <c r="M43">
        <f t="shared" si="2"/>
        <v>-1.2161250415535179E-34</v>
      </c>
      <c r="N43" s="1">
        <f>SERIESSUM(J43,K$28,L43,M$28:M43)</f>
        <v>3.5887432622146962E-16</v>
      </c>
      <c r="O43" s="4">
        <f t="shared" si="7"/>
        <v>1.22514845490862E-16</v>
      </c>
      <c r="P43" s="4">
        <f>ABS(Table13[[#This Row],[Sum]]-O43)</f>
        <v>2.3635948073060762E-16</v>
      </c>
      <c r="R43">
        <f t="shared" si="3"/>
        <v>7.8539816339744828</v>
      </c>
      <c r="S43">
        <f t="shared" si="12"/>
        <v>16</v>
      </c>
      <c r="T43">
        <f t="shared" si="13"/>
        <v>2</v>
      </c>
      <c r="U43">
        <f t="shared" si="4"/>
        <v>-1.2161250415535179E-34</v>
      </c>
      <c r="V43" s="1">
        <f>SERIESSUM(R43,S$28,T43,U$28:U43)</f>
        <v>0.99999996222391929</v>
      </c>
      <c r="W43" s="7">
        <f t="shared" si="5"/>
        <v>1</v>
      </c>
      <c r="X43" s="4">
        <f>ABS(#REF!-#REF!)</f>
        <v>3.7776080707985216E-8</v>
      </c>
    </row>
    <row r="44" spans="2:24">
      <c r="B44">
        <f t="shared" si="6"/>
        <v>1.5707963267948966</v>
      </c>
      <c r="C44">
        <f t="shared" si="8"/>
        <v>17</v>
      </c>
      <c r="D44">
        <f t="shared" si="9"/>
        <v>2</v>
      </c>
      <c r="E44">
        <f t="shared" si="0"/>
        <v>1.1516335620771947E-37</v>
      </c>
      <c r="F44" s="1">
        <f>SERIESSUM(B44,C$28,D44,E$28:E44)</f>
        <v>1.0000000000000002</v>
      </c>
      <c r="G44" s="1">
        <f t="shared" si="1"/>
        <v>1</v>
      </c>
      <c r="H44" s="1">
        <f>ABS(Table1[[#This Row],[Sum]]-Table1[[#This Row],[sin(π/2)]])</f>
        <v>2.2204460492503131E-16</v>
      </c>
      <c r="J44">
        <f>PI()</f>
        <v>3.1415926535897931</v>
      </c>
      <c r="K44">
        <f t="shared" si="10"/>
        <v>17</v>
      </c>
      <c r="L44">
        <f t="shared" si="11"/>
        <v>2</v>
      </c>
      <c r="M44">
        <f t="shared" si="2"/>
        <v>1.1516335620771947E-37</v>
      </c>
      <c r="N44" s="1">
        <f>SERIESSUM(J44,K$28,L44,M$28:M44)</f>
        <v>3.5887725887064023E-16</v>
      </c>
      <c r="O44" s="4">
        <f t="shared" si="7"/>
        <v>1.22514845490862E-16</v>
      </c>
      <c r="P44" s="4">
        <f>ABS(Table13[[#This Row],[Sum]]-O44)</f>
        <v>2.3636241337977823E-16</v>
      </c>
      <c r="R44">
        <f t="shared" si="3"/>
        <v>7.8539816339744828</v>
      </c>
      <c r="S44">
        <f t="shared" si="12"/>
        <v>17</v>
      </c>
      <c r="T44">
        <f t="shared" si="13"/>
        <v>2</v>
      </c>
      <c r="U44">
        <f t="shared" si="4"/>
        <v>1.1516335620771947E-37</v>
      </c>
      <c r="V44" s="1">
        <f>SERIESSUM(R44,S$28,T44,U$28:U44)</f>
        <v>1.0000000019687267</v>
      </c>
      <c r="W44" s="7">
        <f t="shared" si="5"/>
        <v>1</v>
      </c>
      <c r="X44" s="4">
        <f>ABS(#REF!-#REF!)</f>
        <v>1.9687267371892858E-9</v>
      </c>
    </row>
    <row r="45" spans="2:24">
      <c r="B45">
        <f t="shared" si="6"/>
        <v>1.5707963267948966</v>
      </c>
      <c r="C45">
        <f t="shared" si="8"/>
        <v>18</v>
      </c>
      <c r="D45">
        <f t="shared" si="9"/>
        <v>2</v>
      </c>
      <c r="E45">
        <f t="shared" si="0"/>
        <v>-9.6775929586318907E-41</v>
      </c>
      <c r="F45" s="1">
        <f>SERIESSUM(B45,C$28,D45,E$28:E45)</f>
        <v>1.0000000000000002</v>
      </c>
      <c r="G45" s="1">
        <f t="shared" si="1"/>
        <v>1</v>
      </c>
      <c r="H45" s="1">
        <f>ABS(Table1[[#This Row],[Sum]]-Table1[[#This Row],[sin(π/2)]])</f>
        <v>2.2204460492503131E-16</v>
      </c>
      <c r="J45">
        <f>PI()</f>
        <v>3.1415926535897931</v>
      </c>
      <c r="K45">
        <f t="shared" si="10"/>
        <v>18</v>
      </c>
      <c r="L45">
        <f t="shared" si="11"/>
        <v>2</v>
      </c>
      <c r="M45">
        <f t="shared" si="2"/>
        <v>-9.6775929586318907E-41</v>
      </c>
      <c r="N45" s="1">
        <f>SERIESSUM(J45,K$28,L45,M$28:M45)</f>
        <v>3.5887723454787791E-16</v>
      </c>
      <c r="O45" s="4">
        <f t="shared" si="7"/>
        <v>1.22514845490862E-16</v>
      </c>
      <c r="P45" s="4">
        <f>ABS(Table13[[#This Row],[Sum]]-O45)</f>
        <v>2.3636238905701591E-16</v>
      </c>
      <c r="R45">
        <f t="shared" si="3"/>
        <v>7.8539816339744828</v>
      </c>
      <c r="S45">
        <f t="shared" si="12"/>
        <v>18</v>
      </c>
      <c r="T45">
        <f t="shared" si="13"/>
        <v>2</v>
      </c>
      <c r="U45">
        <f t="shared" si="4"/>
        <v>-9.6775929586318907E-41</v>
      </c>
      <c r="V45" s="1">
        <f>SERIESSUM(R45,S$28,T45,U$28:U45)</f>
        <v>0.99999999990850863</v>
      </c>
      <c r="W45" s="7">
        <f t="shared" si="5"/>
        <v>1</v>
      </c>
      <c r="X45" s="4">
        <f>ABS(#REF!-#REF!)</f>
        <v>9.1491370035612363E-11</v>
      </c>
    </row>
    <row r="46" spans="2:24">
      <c r="B46">
        <f t="shared" si="6"/>
        <v>1.5707963267948966</v>
      </c>
      <c r="C46">
        <f t="shared" si="8"/>
        <v>19</v>
      </c>
      <c r="D46">
        <f t="shared" si="9"/>
        <v>2</v>
      </c>
      <c r="E46">
        <f t="shared" si="0"/>
        <v>7.2654601791530714E-44</v>
      </c>
      <c r="F46" s="1">
        <f>SERIESSUM(B46,C$28,D46,E$28:E46)</f>
        <v>1.0000000000000002</v>
      </c>
      <c r="G46" s="1">
        <f t="shared" si="1"/>
        <v>1</v>
      </c>
      <c r="H46" s="1">
        <f>ABS(Table1[[#This Row],[Sum]]-Table1[[#This Row],[sin(π/2)]])</f>
        <v>2.2204460492503131E-16</v>
      </c>
      <c r="J46">
        <f>PI()</f>
        <v>3.1415926535897931</v>
      </c>
      <c r="K46">
        <f t="shared" si="10"/>
        <v>19</v>
      </c>
      <c r="L46">
        <f t="shared" si="11"/>
        <v>2</v>
      </c>
      <c r="M46">
        <f t="shared" si="2"/>
        <v>7.2654601791530714E-44</v>
      </c>
      <c r="N46" s="1">
        <f>SERIESSUM(J46,K$28,L46,M$28:M46)</f>
        <v>3.5887723472810019E-16</v>
      </c>
      <c r="O46" s="4">
        <f t="shared" si="7"/>
        <v>1.22514845490862E-16</v>
      </c>
      <c r="P46" s="4">
        <f>ABS(Table13[[#This Row],[Sum]]-O46)</f>
        <v>2.3636238923723819E-16</v>
      </c>
      <c r="R46">
        <f t="shared" si="3"/>
        <v>7.8539816339744828</v>
      </c>
      <c r="S46">
        <f t="shared" si="12"/>
        <v>19</v>
      </c>
      <c r="T46">
        <f t="shared" si="13"/>
        <v>2</v>
      </c>
      <c r="U46">
        <f t="shared" si="4"/>
        <v>7.2654601791530714E-44</v>
      </c>
      <c r="V46" s="1">
        <f>SERIESSUM(R46,S$28,T46,U$28:U46)</f>
        <v>1.0000000000039175</v>
      </c>
      <c r="W46" s="7">
        <f t="shared" si="5"/>
        <v>1</v>
      </c>
      <c r="X46" s="4">
        <f>ABS(#REF!-#REF!)</f>
        <v>3.9175329646923274E-12</v>
      </c>
    </row>
    <row r="47" spans="2:24">
      <c r="B47">
        <f t="shared" si="6"/>
        <v>1.5707963267948966</v>
      </c>
      <c r="C47">
        <f t="shared" si="8"/>
        <v>20</v>
      </c>
      <c r="D47">
        <f t="shared" si="9"/>
        <v>2</v>
      </c>
      <c r="E47">
        <f t="shared" si="0"/>
        <v>-4.9024697565135425E-47</v>
      </c>
      <c r="F47" s="1">
        <f>SERIESSUM(B47,C$28,D47,E$28:E47)</f>
        <v>1.0000000000000002</v>
      </c>
      <c r="G47" s="1">
        <f t="shared" si="1"/>
        <v>1</v>
      </c>
      <c r="H47" s="1">
        <f>ABS(Table1[[#This Row],[Sum]]-Table1[[#This Row],[sin(π/2)]])</f>
        <v>2.2204460492503131E-16</v>
      </c>
      <c r="J47">
        <f>PI()</f>
        <v>3.1415926535897931</v>
      </c>
      <c r="K47">
        <f t="shared" si="10"/>
        <v>20</v>
      </c>
      <c r="L47">
        <f t="shared" si="11"/>
        <v>2</v>
      </c>
      <c r="M47">
        <f t="shared" si="2"/>
        <v>-4.9024697565135425E-47</v>
      </c>
      <c r="N47" s="1">
        <f>SERIESSUM(J47,K$28,L47,M$28:M47)</f>
        <v>3.5887723472689998E-16</v>
      </c>
      <c r="O47" s="5">
        <f t="shared" si="7"/>
        <v>1.22514845490862E-16</v>
      </c>
      <c r="P47" s="5">
        <f>ABS(Table13[[#This Row],[Sum]]-O47)</f>
        <v>2.3636238923603798E-16</v>
      </c>
      <c r="R47">
        <f t="shared" si="3"/>
        <v>7.8539816339744828</v>
      </c>
      <c r="S47">
        <f t="shared" si="12"/>
        <v>20</v>
      </c>
      <c r="T47">
        <f t="shared" si="13"/>
        <v>2</v>
      </c>
      <c r="U47">
        <f t="shared" si="4"/>
        <v>-4.9024697565135425E-47</v>
      </c>
      <c r="V47" s="1">
        <f>SERIESSUM(R47,S$28,T47,U$28:U47)</f>
        <v>0.99999999999994638</v>
      </c>
      <c r="W47" s="7">
        <f t="shared" si="5"/>
        <v>1</v>
      </c>
      <c r="X47" s="4">
        <f>ABS(#REF!-#REF!)</f>
        <v>5.3623772089395061E-14</v>
      </c>
    </row>
  </sheetData>
  <mergeCells count="3">
    <mergeCell ref="B26:H26"/>
    <mergeCell ref="J26:P26"/>
    <mergeCell ref="R26:X26"/>
  </mergeCells>
  <pageMargins left="0.75" right="0.75" top="1" bottom="1" header="0.5" footer="0.5"/>
  <pageSetup orientation="portrait" horizontalDpi="4294967292" verticalDpi="4294967292"/>
  <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40"/>
  <sheetViews>
    <sheetView zoomScale="75" zoomScaleNormal="75" zoomScalePageLayoutView="75" workbookViewId="0"/>
  </sheetViews>
  <sheetFormatPr baseColWidth="10" defaultRowHeight="15" x14ac:dyDescent="0"/>
  <cols>
    <col min="1" max="1" width="4.6640625" customWidth="1"/>
    <col min="2" max="2" width="12.1640625" bestFit="1" customWidth="1"/>
    <col min="6" max="6" width="12.1640625" bestFit="1" customWidth="1"/>
    <col min="7" max="7" width="12.83203125" bestFit="1" customWidth="1"/>
  </cols>
  <sheetData>
    <row r="3" spans="2:23">
      <c r="B3" s="21"/>
      <c r="C3" s="24" t="s">
        <v>3</v>
      </c>
      <c r="D3" s="18">
        <v>1</v>
      </c>
      <c r="E3" s="18">
        <f t="shared" ref="E3:W3" si="0">D3+1</f>
        <v>2</v>
      </c>
      <c r="F3" s="18">
        <f t="shared" si="0"/>
        <v>3</v>
      </c>
      <c r="G3" s="18">
        <f t="shared" si="0"/>
        <v>4</v>
      </c>
      <c r="H3" s="18">
        <f t="shared" si="0"/>
        <v>5</v>
      </c>
      <c r="I3" s="18">
        <f t="shared" si="0"/>
        <v>6</v>
      </c>
      <c r="J3" s="18">
        <f t="shared" si="0"/>
        <v>7</v>
      </c>
      <c r="K3" s="18">
        <f t="shared" si="0"/>
        <v>8</v>
      </c>
      <c r="L3" s="18">
        <f t="shared" si="0"/>
        <v>9</v>
      </c>
      <c r="M3" s="18">
        <f t="shared" si="0"/>
        <v>10</v>
      </c>
      <c r="N3" s="18">
        <f t="shared" si="0"/>
        <v>11</v>
      </c>
      <c r="O3" s="18">
        <f t="shared" si="0"/>
        <v>12</v>
      </c>
      <c r="P3" s="18">
        <f t="shared" si="0"/>
        <v>13</v>
      </c>
      <c r="Q3" s="18">
        <f t="shared" si="0"/>
        <v>14</v>
      </c>
      <c r="R3" s="18">
        <f t="shared" si="0"/>
        <v>15</v>
      </c>
      <c r="S3" s="18">
        <f t="shared" si="0"/>
        <v>16</v>
      </c>
      <c r="T3" s="18">
        <f t="shared" si="0"/>
        <v>17</v>
      </c>
      <c r="U3" s="18">
        <f t="shared" si="0"/>
        <v>18</v>
      </c>
      <c r="V3" s="18">
        <f t="shared" si="0"/>
        <v>19</v>
      </c>
      <c r="W3" s="18">
        <f t="shared" si="0"/>
        <v>20</v>
      </c>
    </row>
    <row r="4" spans="2:23">
      <c r="B4" s="22"/>
      <c r="C4" s="24" t="s">
        <v>1</v>
      </c>
      <c r="D4" s="18">
        <v>2</v>
      </c>
      <c r="E4" s="18">
        <f t="shared" ref="E4:W4" si="1">D4</f>
        <v>2</v>
      </c>
      <c r="F4" s="18">
        <f t="shared" si="1"/>
        <v>2</v>
      </c>
      <c r="G4" s="18">
        <f t="shared" si="1"/>
        <v>2</v>
      </c>
      <c r="H4" s="18">
        <f t="shared" si="1"/>
        <v>2</v>
      </c>
      <c r="I4" s="18">
        <f t="shared" si="1"/>
        <v>2</v>
      </c>
      <c r="J4" s="18">
        <f t="shared" si="1"/>
        <v>2</v>
      </c>
      <c r="K4" s="18">
        <f t="shared" si="1"/>
        <v>2</v>
      </c>
      <c r="L4" s="18">
        <f t="shared" si="1"/>
        <v>2</v>
      </c>
      <c r="M4" s="18">
        <f t="shared" si="1"/>
        <v>2</v>
      </c>
      <c r="N4" s="18">
        <f t="shared" si="1"/>
        <v>2</v>
      </c>
      <c r="O4" s="18">
        <f t="shared" si="1"/>
        <v>2</v>
      </c>
      <c r="P4" s="18">
        <f t="shared" si="1"/>
        <v>2</v>
      </c>
      <c r="Q4" s="18">
        <f t="shared" si="1"/>
        <v>2</v>
      </c>
      <c r="R4" s="18">
        <f t="shared" si="1"/>
        <v>2</v>
      </c>
      <c r="S4" s="18">
        <f t="shared" si="1"/>
        <v>2</v>
      </c>
      <c r="T4" s="18">
        <f t="shared" si="1"/>
        <v>2</v>
      </c>
      <c r="U4" s="18">
        <f t="shared" si="1"/>
        <v>2</v>
      </c>
      <c r="V4" s="18">
        <f t="shared" si="1"/>
        <v>2</v>
      </c>
      <c r="W4" s="18">
        <f t="shared" si="1"/>
        <v>2</v>
      </c>
    </row>
    <row r="5" spans="2:23">
      <c r="B5" s="25" t="s">
        <v>15</v>
      </c>
      <c r="C5" s="24" t="s">
        <v>0</v>
      </c>
      <c r="D5" s="18">
        <f t="shared" ref="D5:W5" si="2">((-1)^(D3-1))/(FACT((2*D3-1)))</f>
        <v>1</v>
      </c>
      <c r="E5" s="18">
        <f t="shared" si="2"/>
        <v>-0.16666666666666666</v>
      </c>
      <c r="F5" s="18">
        <f t="shared" si="2"/>
        <v>8.3333333333333332E-3</v>
      </c>
      <c r="G5" s="18">
        <f t="shared" si="2"/>
        <v>-1.9841269841269841E-4</v>
      </c>
      <c r="H5" s="18">
        <f t="shared" si="2"/>
        <v>2.7557319223985893E-6</v>
      </c>
      <c r="I5" s="18">
        <f t="shared" si="2"/>
        <v>-2.505210838544172E-8</v>
      </c>
      <c r="J5" s="18">
        <f t="shared" si="2"/>
        <v>1.6059043836821613E-10</v>
      </c>
      <c r="K5" s="18">
        <f t="shared" si="2"/>
        <v>-7.6471637318198164E-13</v>
      </c>
      <c r="L5" s="18">
        <f t="shared" si="2"/>
        <v>2.8114572543455206E-15</v>
      </c>
      <c r="M5" s="18">
        <f t="shared" si="2"/>
        <v>-8.2206352466243295E-18</v>
      </c>
      <c r="N5" s="18">
        <f t="shared" si="2"/>
        <v>1.9572941063391263E-20</v>
      </c>
      <c r="O5" s="18">
        <f t="shared" si="2"/>
        <v>-3.8681701706306835E-23</v>
      </c>
      <c r="P5" s="18">
        <f t="shared" si="2"/>
        <v>6.4469502843844747E-26</v>
      </c>
      <c r="Q5" s="18">
        <f t="shared" si="2"/>
        <v>-9.183689863795546E-29</v>
      </c>
      <c r="R5" s="18">
        <f t="shared" si="2"/>
        <v>1.1309962886447718E-31</v>
      </c>
      <c r="S5" s="18">
        <f t="shared" si="2"/>
        <v>-1.2161250415535179E-34</v>
      </c>
      <c r="T5" s="18">
        <f t="shared" si="2"/>
        <v>1.1516335620771947E-37</v>
      </c>
      <c r="U5" s="18">
        <f t="shared" si="2"/>
        <v>-9.6775929586318907E-41</v>
      </c>
      <c r="V5" s="18">
        <f t="shared" si="2"/>
        <v>7.2654601791530714E-44</v>
      </c>
      <c r="W5" s="18">
        <f t="shared" si="2"/>
        <v>-4.9024697565135425E-47</v>
      </c>
    </row>
    <row r="6" spans="2:23">
      <c r="B6" s="3">
        <v>0</v>
      </c>
      <c r="C6" s="23" t="s">
        <v>2</v>
      </c>
      <c r="D6" s="10">
        <f>SERIESSUM(B6,D3,D4,$D5:D5)</f>
        <v>0</v>
      </c>
      <c r="E6" s="11">
        <f>SERIESSUM(Table6[[#This Row],[input, x]],D3,E4,D5:E5)</f>
        <v>0</v>
      </c>
      <c r="F6" s="11">
        <f>SERIESSUM($B$6,$D$3,$F4,$D5:F5)</f>
        <v>0</v>
      </c>
      <c r="G6" s="11">
        <f>SERIESSUM($B$6,$D$3,G$4,$D5:G5)</f>
        <v>0</v>
      </c>
      <c r="H6" s="11">
        <f>SERIESSUM($B$6,$D$3,H$4,$D5:H5)</f>
        <v>0</v>
      </c>
      <c r="I6" s="11">
        <f>SERIESSUM($B$6,$D$3,I$4,$D5:I5)</f>
        <v>0</v>
      </c>
      <c r="J6" s="11">
        <f>SERIESSUM($B$6,$D$3,J$4,$D5:J5)</f>
        <v>0</v>
      </c>
      <c r="K6" s="11">
        <f>SERIESSUM($B$6,$D$3,K$4,$D5:K5)</f>
        <v>0</v>
      </c>
      <c r="L6" s="11">
        <f>SERIESSUM($B$6,$D$3,L$4,$D5:L5)</f>
        <v>0</v>
      </c>
      <c r="M6" s="11">
        <f>SERIESSUM($B$6,$D$3,M$4,$D5:M5)</f>
        <v>0</v>
      </c>
      <c r="N6" s="11">
        <f>SERIESSUM($B$6,$D$3,N$4,$D5:N5)</f>
        <v>0</v>
      </c>
      <c r="O6" s="11">
        <f>SERIESSUM($B$6,$D$3,O$4,$D5:O5)</f>
        <v>0</v>
      </c>
      <c r="P6" s="11">
        <f>SERIESSUM($B$6,$D$3,P$4,$D5:P5)</f>
        <v>0</v>
      </c>
      <c r="Q6" s="11">
        <f>SERIESSUM($B$6,$D$3,Q$4,$D5:Q5)</f>
        <v>0</v>
      </c>
      <c r="R6" s="11">
        <f>SERIESSUM($B$6,$D$3,R$4,$D5:R5)</f>
        <v>0</v>
      </c>
      <c r="S6" s="11">
        <f>SERIESSUM($B$6,$D$3,S$4,$D5:S5)</f>
        <v>0</v>
      </c>
      <c r="T6" s="11">
        <f>SERIESSUM($B$6,$D$3,T$4,$D5:T5)</f>
        <v>0</v>
      </c>
      <c r="U6" s="11">
        <f>SERIESSUM($B$6,$D$3,U$4,$D5:U5)</f>
        <v>0</v>
      </c>
      <c r="V6" s="11">
        <f>SERIESSUM($B$6,$D$3,V$4,$D5:V5)</f>
        <v>0</v>
      </c>
      <c r="W6" s="12">
        <f>SERIESSUM($B$6,$D$3,W$4,$D5:W5)</f>
        <v>0</v>
      </c>
    </row>
    <row r="7" spans="2:23">
      <c r="B7" s="3">
        <f>B6+PI()/4</f>
        <v>0.78539816339744828</v>
      </c>
      <c r="C7" s="23"/>
      <c r="D7" s="13">
        <f>SERIESSUM($B$7,D3, D4, D5)</f>
        <v>0.78539816339744828</v>
      </c>
      <c r="E7" s="9">
        <f>SERIESSUM($B$7,$D$3, E$4, $D5:E$5)</f>
        <v>0.70465265120916754</v>
      </c>
      <c r="F7" s="9">
        <f>SERIESSUM($B$7,$D$3, F$4, $D5:F$5)</f>
        <v>0.70714304577936027</v>
      </c>
      <c r="G7" s="9">
        <f>SERIESSUM($B$7,$D$3, G$4, $D5:G$5)</f>
        <v>0.70710646957517809</v>
      </c>
      <c r="H7" s="9">
        <f>SERIESSUM($B$7,$D$3, H$4, $D5:H$5)</f>
        <v>0.70710678293686713</v>
      </c>
      <c r="I7" s="9">
        <f>SERIESSUM($B$7,$D$3, I$4, $D5:I$5)</f>
        <v>0.70710678117961945</v>
      </c>
      <c r="J7" s="9">
        <f>SERIESSUM($B$7,$D$3, J$4, $D5:J$5)</f>
        <v>0.70710678118656789</v>
      </c>
      <c r="K7" s="9">
        <f>SERIESSUM($B$7,$D$3, K$4, $D5:K$5)</f>
        <v>0.70710678118654746</v>
      </c>
      <c r="L7" s="9">
        <f>SERIESSUM($B$7,$D$3, L$4, $D5:L$5)</f>
        <v>0.70710678118654746</v>
      </c>
      <c r="M7" s="9">
        <f>SERIESSUM($B$7,$D$3, M$4, $D5:M$5)</f>
        <v>0.70710678118654746</v>
      </c>
      <c r="N7" s="9">
        <f>SERIESSUM($B$7,$D$3, N$4, $D5:N$5)</f>
        <v>0.70710678118654746</v>
      </c>
      <c r="O7" s="9">
        <f>SERIESSUM($B$7,$D$3, O$4, $D5:O$5)</f>
        <v>0.70710678118654746</v>
      </c>
      <c r="P7" s="9">
        <f>SERIESSUM($B$7,$D$3, P$4, $D5:P$5)</f>
        <v>0.70710678118654746</v>
      </c>
      <c r="Q7" s="9">
        <f>SERIESSUM($B$7,$D$3, Q$4, $D5:Q$5)</f>
        <v>0.70710678118654746</v>
      </c>
      <c r="R7" s="9">
        <f>SERIESSUM($B$7,$D$3, R$4, $D5:R$5)</f>
        <v>0.70710678118654746</v>
      </c>
      <c r="S7" s="9">
        <f>SERIESSUM($B$7,$D$3, S$4, $D5:S$5)</f>
        <v>0.70710678118654746</v>
      </c>
      <c r="T7" s="9">
        <f>SERIESSUM($B$7,$D$3, T$4, $D5:T$5)</f>
        <v>0.70710678118654746</v>
      </c>
      <c r="U7" s="9">
        <f>SERIESSUM($B$7,$D$3, U$4, $D5:U$5)</f>
        <v>0.70710678118654746</v>
      </c>
      <c r="V7" s="9">
        <f>SERIESSUM($B$7,$D$3, V$4, $D5:V$5)</f>
        <v>0.70710678118654746</v>
      </c>
      <c r="W7" s="14">
        <f>SERIESSUM($B$7,$D$3, W$4, $D5:W$5)</f>
        <v>0.70710678118654746</v>
      </c>
    </row>
    <row r="8" spans="2:23">
      <c r="B8" s="3">
        <f t="shared" ref="B8:B20" si="3">B7+PI()/4</f>
        <v>1.5707963267948966</v>
      </c>
      <c r="C8" s="23"/>
      <c r="D8" s="13">
        <f>SERIESSUM($B$8,D3, D4, D5)</f>
        <v>1.5707963267948966</v>
      </c>
      <c r="E8" s="9">
        <f>SERIESSUM($B$8,$D$3, E4, $D5:E5)</f>
        <v>0.92483222928865039</v>
      </c>
      <c r="F8" s="9">
        <f>SERIESSUM($B$8,$D$3, F4, $D5:F5)</f>
        <v>1.0045248555348174</v>
      </c>
      <c r="G8" s="9">
        <f>SERIESSUM($B$8,$D$3, G4, $D5:G5)</f>
        <v>0.99984310139949872</v>
      </c>
      <c r="H8" s="9">
        <f>SERIESSUM($B$8,$D$3, H4, $D5:H5)</f>
        <v>1.0000035425842861</v>
      </c>
      <c r="I8" s="9">
        <f>SERIESSUM($B$8,$D$3, I4, $D5:I5)</f>
        <v>0.99999994374105095</v>
      </c>
      <c r="J8" s="9">
        <f>SERIESSUM($B$8,$D$3, J4, $D5:J5)</f>
        <v>1.0000000006627803</v>
      </c>
      <c r="K8" s="9">
        <f>SERIESSUM($B$8,$D$3, K4, $D5:K5)</f>
        <v>0.99999999999397682</v>
      </c>
      <c r="L8" s="9">
        <f>SERIESSUM($B$8,$D$3, L4, $D5:L5)</f>
        <v>1.0000000000000437</v>
      </c>
      <c r="M8" s="9">
        <f>SERIESSUM($B$8,$D$3, M4, $D5:M5)</f>
        <v>1</v>
      </c>
      <c r="N8" s="9">
        <f>SERIESSUM($B$8,$D$3, N4, $D5:N5)</f>
        <v>1.0000000000000002</v>
      </c>
      <c r="O8" s="9">
        <f>SERIESSUM($B$8,$D$3, O4, $D5:O5)</f>
        <v>1.0000000000000002</v>
      </c>
      <c r="P8" s="9">
        <f>SERIESSUM($B$8,$D$3, P4, $D5:P5)</f>
        <v>1.0000000000000002</v>
      </c>
      <c r="Q8" s="9">
        <f>SERIESSUM($B$8,$D$3, Q4, $D5:Q5)</f>
        <v>1.0000000000000002</v>
      </c>
      <c r="R8" s="9">
        <f>SERIESSUM($B$8,$D$3, R4, $D5:R5)</f>
        <v>1.0000000000000002</v>
      </c>
      <c r="S8" s="9">
        <f>SERIESSUM($B$8,$D$3, S4, $D5:S5)</f>
        <v>1.0000000000000002</v>
      </c>
      <c r="T8" s="9">
        <f>SERIESSUM($B$8,$D$3, T4, $D5:T5)</f>
        <v>1.0000000000000002</v>
      </c>
      <c r="U8" s="9">
        <f>SERIESSUM($B$8,$D$3, U4, $D5:U5)</f>
        <v>1.0000000000000002</v>
      </c>
      <c r="V8" s="9">
        <f>SERIESSUM($B$8,$D$3, V4, $D5:V5)</f>
        <v>1.0000000000000002</v>
      </c>
      <c r="W8" s="14">
        <f>SERIESSUM($B$8,$D$3, W4, $D5:W5)</f>
        <v>1.0000000000000002</v>
      </c>
    </row>
    <row r="9" spans="2:23">
      <c r="B9" s="3">
        <f t="shared" si="3"/>
        <v>2.3561944901923448</v>
      </c>
      <c r="C9" s="23"/>
      <c r="D9" s="13">
        <f>SERIESSUM($B9,$D$3, D4, $D5:D5)</f>
        <v>2.3561944901923448</v>
      </c>
      <c r="E9" s="9">
        <f>SERIESSUM($B9,$D$3, E4, $D5:E5)</f>
        <v>0.17606566110876409</v>
      </c>
      <c r="F9" s="9">
        <f>SERIESSUM($B9,$D$3, F4, $D5:F5)</f>
        <v>0.78123154166559505</v>
      </c>
      <c r="G9" s="9">
        <f>SERIESSUM($B9,$D$3, G4, $D5:G5)</f>
        <v>0.70123938311917344</v>
      </c>
      <c r="H9" s="9">
        <f>SERIESSUM($B9,$D$3, H4, $D5:H5)</f>
        <v>0.70740728124450469</v>
      </c>
      <c r="I9" s="9">
        <f>SERIESSUM($B9,$D$3, I4, $D5:I5)</f>
        <v>0.70709599009089719</v>
      </c>
      <c r="J9" s="9">
        <f>SERIESSUM($B9,$D$3, J4, $D5:J5)</f>
        <v>0.70710706816976621</v>
      </c>
      <c r="K9" s="9">
        <f>SERIESSUM($B9,$D$3, K4, $D5:K5)</f>
        <v>0.70710677530479493</v>
      </c>
      <c r="L9" s="9">
        <f>SERIESSUM($B9,$D$3, L4, $D5:L5)</f>
        <v>0.70710678128231164</v>
      </c>
      <c r="M9" s="9">
        <f>SERIESSUM($B9,$D$3, M4, $D5:M5)</f>
        <v>0.70710678118527914</v>
      </c>
      <c r="N9" s="9">
        <f>SERIESSUM($B9,$D$3, N4, $D5:N5)</f>
        <v>0.70710678118656178</v>
      </c>
      <c r="O9" s="9">
        <f>SERIESSUM($B9,$D$3, O4, $D5:O5)</f>
        <v>0.70710678118654768</v>
      </c>
      <c r="P9" s="9">
        <f>SERIESSUM($B9,$D$3, P4, $D5:P5)</f>
        <v>0.70710678118654779</v>
      </c>
      <c r="Q9" s="9">
        <f>SERIESSUM($B9,$D$3, Q4, $D5:Q5)</f>
        <v>0.70710678118654779</v>
      </c>
      <c r="R9" s="9">
        <f>SERIESSUM($B9,$D$3, R4, $D5:R5)</f>
        <v>0.70710678118654779</v>
      </c>
      <c r="S9" s="9">
        <f>SERIESSUM($B9,$D$3, S4, $D5:S5)</f>
        <v>0.70710678118654779</v>
      </c>
      <c r="T9" s="9">
        <f>SERIESSUM($B9,$D$3, T4, $D5:T5)</f>
        <v>0.70710678118654779</v>
      </c>
      <c r="U9" s="9">
        <f>SERIESSUM($B9,$D$3, U4, $D5:U5)</f>
        <v>0.70710678118654779</v>
      </c>
      <c r="V9" s="9">
        <f>SERIESSUM($B9,$D$3, V4, $D5:V5)</f>
        <v>0.70710678118654779</v>
      </c>
      <c r="W9" s="14">
        <f>SERIESSUM($B9,$D$3, W4, $D5:W5)</f>
        <v>0.70710678118654779</v>
      </c>
    </row>
    <row r="10" spans="2:23">
      <c r="B10" s="3">
        <f t="shared" si="3"/>
        <v>3.1415926535897931</v>
      </c>
      <c r="C10" s="23"/>
      <c r="D10" s="13">
        <f>SERIESSUM($B10,$D$3, D4, $D5:D5)</f>
        <v>3.1415926535897931</v>
      </c>
      <c r="E10" s="9">
        <f>SERIESSUM($B10,$D$3, E4, $D5:E5)</f>
        <v>-2.0261201264601763</v>
      </c>
      <c r="F10" s="9">
        <f>SERIESSUM($B10,$D$3, F4, $D5:F5)</f>
        <v>0.52404391341716883</v>
      </c>
      <c r="G10" s="9">
        <f>SERIESSUM($B10,$D$3, G4, $D5:G5)</f>
        <v>-7.5220615903623056E-2</v>
      </c>
      <c r="H10" s="9">
        <f>SERIESSUM($B10,$D$3, H4, $D5:H5)</f>
        <v>6.9252707075051628E-3</v>
      </c>
      <c r="I10" s="9">
        <f>SERIESSUM($B10,$D$3, I4, $D5:I5)</f>
        <v>-4.4516023820918675E-4</v>
      </c>
      <c r="J10" s="9">
        <f>SERIESSUM($B10,$D$3, J4, $D5:J5)</f>
        <v>2.114256755842564E-5</v>
      </c>
      <c r="K10" s="9">
        <f>SERIESSUM($B10,$D$3, K4, $D5:K5)</f>
        <v>-7.7278588940456707E-7</v>
      </c>
      <c r="L10" s="9">
        <f>SERIESSUM($B10,$D$3, L4, $D5:L5)</f>
        <v>2.2419510742983666E-8</v>
      </c>
      <c r="M10" s="9">
        <f>SERIESSUM($B10,$D$3, M4, $D5:M5)</f>
        <v>-5.2891825428619406E-10</v>
      </c>
      <c r="N10" s="9">
        <f>SERIESSUM($B10,$D$3, N4, $D5:N5)</f>
        <v>1.0348211974618529E-11</v>
      </c>
      <c r="O10" s="9">
        <f>SERIESSUM($B10,$D$3, O4, $D5:O5)</f>
        <v>-1.7025974231352834E-13</v>
      </c>
      <c r="P10" s="9">
        <f>SERIESSUM($B10,$D$3, P4, $D5:P5)</f>
        <v>2.7621822700826527E-15</v>
      </c>
      <c r="Q10" s="9">
        <f>SERIESSUM($B10,$D$3, Q4, $D5:Q5)</f>
        <v>3.2962109008926535E-16</v>
      </c>
      <c r="R10" s="9">
        <f>SERIESSUM($B10,$D$3, R4, $D5:R5)</f>
        <v>3.5918810551781443E-16</v>
      </c>
      <c r="S10" s="9">
        <f>SERIESSUM($B10,$D$3, S4, $D5:S5)</f>
        <v>3.5887432622146962E-16</v>
      </c>
      <c r="T10" s="9">
        <f>SERIESSUM($B10,$D$3, T4, $D5:T5)</f>
        <v>3.5887725887064023E-16</v>
      </c>
      <c r="U10" s="9">
        <f>SERIESSUM($B10,$D$3, U4, $D5:U5)</f>
        <v>3.5887723454787791E-16</v>
      </c>
      <c r="V10" s="9">
        <f>SERIESSUM($B10,$D$3, V4, $D5:V5)</f>
        <v>3.5887723472810019E-16</v>
      </c>
      <c r="W10" s="14">
        <f>SERIESSUM($B10,$D$3, W4, $D5:W5)</f>
        <v>3.5887723472689998E-16</v>
      </c>
    </row>
    <row r="11" spans="2:23">
      <c r="B11" s="3">
        <f t="shared" si="3"/>
        <v>3.9269908169872414</v>
      </c>
      <c r="C11" s="23"/>
      <c r="D11" s="13">
        <f>SERIESSUM($B11,$D$3, D4, $D5:D5)</f>
        <v>3.9269908169872414</v>
      </c>
      <c r="E11" s="9">
        <f>SERIESSUM($B11,$D$3, E4, $D5:E5)</f>
        <v>-6.1661982065478549</v>
      </c>
      <c r="F11" s="9">
        <f>SERIESSUM($B11,$D$3, F4, $D5:F5)</f>
        <v>1.6162848253043949</v>
      </c>
      <c r="G11" s="9">
        <f>SERIESSUM($B11,$D$3, G4, $D5:G5)</f>
        <v>-1.2412311264282021</v>
      </c>
      <c r="H11" s="9">
        <f>SERIESSUM($B11,$D$3, H4, $D5:H5)</f>
        <v>-0.62919657752622526</v>
      </c>
      <c r="I11" s="9">
        <f>SERIESSUM($B11,$D$3, I4, $D5:I5)</f>
        <v>-0.71499968658107882</v>
      </c>
      <c r="J11" s="9">
        <f>SERIESSUM($B11,$D$3, J4, $D5:J5)</f>
        <v>-0.70651768795572889</v>
      </c>
      <c r="K11" s="9">
        <f>SERIESSUM($B11,$D$3, K4, $D5:K5)</f>
        <v>-0.70714055976348777</v>
      </c>
      <c r="L11" s="9">
        <f>SERIESSUM($B11,$D$3, L4, $D5:L5)</f>
        <v>-0.70710524554970577</v>
      </c>
      <c r="M11" s="9">
        <f>SERIESSUM($B11,$D$3, M4, $D5:M5)</f>
        <v>-0.70710683791684648</v>
      </c>
      <c r="N11" s="9">
        <f>SERIESSUM($B11,$D$3, N4, $D5:N5)</f>
        <v>-0.7071067794494591</v>
      </c>
      <c r="O11" s="9">
        <f>SERIESSUM($B11,$D$3, O4, $D5:O5)</f>
        <v>-0.70710678123135751</v>
      </c>
      <c r="P11" s="9">
        <f>SERIESSUM($B11,$D$3, P4, $D5:P5)</f>
        <v>-0.70710678118555903</v>
      </c>
      <c r="Q11" s="9">
        <f>SERIESSUM($B11,$D$3, Q4, $D5:Q5)</f>
        <v>-0.70710678118656511</v>
      </c>
      <c r="R11" s="9">
        <f>SERIESSUM($B11,$D$3, R4, $D5:R5)</f>
        <v>-0.70710678118654602</v>
      </c>
      <c r="S11" s="9">
        <f>SERIESSUM($B11,$D$3, S4, $D5:S5)</f>
        <v>-0.70710678118654635</v>
      </c>
      <c r="T11" s="9">
        <f>SERIESSUM($B11,$D$3, T4, $D5:T5)</f>
        <v>-0.70710678118654635</v>
      </c>
      <c r="U11" s="9">
        <f>SERIESSUM($B11,$D$3, U4, $D5:U5)</f>
        <v>-0.70710678118654635</v>
      </c>
      <c r="V11" s="9">
        <f>SERIESSUM($B11,$D$3, V4, $D5:V5)</f>
        <v>-0.70710678118654635</v>
      </c>
      <c r="W11" s="14">
        <f>SERIESSUM($B11,$D$3, W4, $D5:W5)</f>
        <v>-0.70710678118654635</v>
      </c>
    </row>
    <row r="12" spans="2:23">
      <c r="B12" s="3">
        <f t="shared" si="3"/>
        <v>4.7123889803846897</v>
      </c>
      <c r="C12" s="23"/>
      <c r="D12" s="13">
        <f>SERIESSUM($B12,$D$3, D$4, $D$5:D$5)</f>
        <v>4.7123889803846897</v>
      </c>
      <c r="E12" s="9">
        <f>SERIESSUM($B12,$D$3, E$4, $D$5:E$5)</f>
        <v>-12.728641652283956</v>
      </c>
      <c r="F12" s="9">
        <f>SERIESSUM($B12,$D$3, F$4, $D$5:F$5)</f>
        <v>6.6366665255346344</v>
      </c>
      <c r="G12" s="9">
        <f>SERIESSUM($B12,$D$3, G$4, $D$5:G$5)</f>
        <v>-3.6023297684073352</v>
      </c>
      <c r="H12" s="9">
        <f>SERIESSUM($B12,$D$3, H$4, $D$5:H$5)</f>
        <v>-0.44436592823773235</v>
      </c>
      <c r="I12" s="9">
        <f>SERIESSUM($B12,$D$3, I$4, $D$5:I$5)</f>
        <v>-1.0818902108258475</v>
      </c>
      <c r="J12" s="9">
        <f>SERIESSUM($B12,$D$3, J$4, $D$5:J$5)</f>
        <v>-0.9911385887311408</v>
      </c>
      <c r="K12" s="9">
        <f>SERIESSUM($B12,$D$3, K$4, $D$5:K$5)</f>
        <v>-1.0007351881114828</v>
      </c>
      <c r="L12" s="9">
        <f>SERIESSUM($B12,$D$3, L$4, $D$5:L$5)</f>
        <v>-0.99995170304225722</v>
      </c>
      <c r="M12" s="9">
        <f>SERIESSUM($B12,$D$3, M$4, $D$5:M$5)</f>
        <v>-1.0000025759875693</v>
      </c>
      <c r="N12" s="9">
        <f>SERIESSUM($B12,$D$3, N$4, $D$5:N$5)</f>
        <v>-0.99999988618839986</v>
      </c>
      <c r="O12" s="9">
        <f>SERIESSUM($B12,$D$3, O$4, $D$5:O$5)</f>
        <v>-1.0000000042344885</v>
      </c>
      <c r="P12" s="9">
        <f>SERIESSUM($B12,$D$3, P$4, $D$5:P$5)</f>
        <v>-0.99999999986548282</v>
      </c>
      <c r="Q12" s="9">
        <f>SERIESSUM($B12,$D$3, Q$4, $D$5:Q$5)</f>
        <v>-1.000000000003689</v>
      </c>
      <c r="R12" s="9">
        <f>SERIESSUM($B12,$D$3, R$4, $D$5:R$5)</f>
        <v>-0.99999999999990941</v>
      </c>
      <c r="S12" s="9">
        <f>SERIESSUM($B12,$D$3, S$4, $D$5:S$5)</f>
        <v>-0.99999999999999967</v>
      </c>
      <c r="T12" s="9">
        <f>SERIESSUM($B12,$D$3, T$4, $D$5:T$5)</f>
        <v>-0.99999999999999778</v>
      </c>
      <c r="U12" s="9">
        <f>SERIESSUM($B12,$D$3, U$4, $D$5:U$5)</f>
        <v>-0.99999999999999778</v>
      </c>
      <c r="V12" s="9">
        <f>SERIESSUM($B12,$D$3, V$4, $D$5:V$5)</f>
        <v>-0.99999999999999778</v>
      </c>
      <c r="W12" s="14">
        <f>SERIESSUM($B12,$D$3, W$4, $D$5:W$5)</f>
        <v>-0.99999999999999778</v>
      </c>
    </row>
    <row r="13" spans="2:23">
      <c r="B13" s="3">
        <f t="shared" si="3"/>
        <v>5.497787143782138</v>
      </c>
      <c r="C13" s="23"/>
      <c r="D13" s="13">
        <f>SERIESSUM($B13,$D$3, D$4, $D$5:D$5)</f>
        <v>5.497787143782138</v>
      </c>
      <c r="E13" s="9">
        <f>SERIESSUM($B13,$D$3, E$4, $D$5:E$5)</f>
        <v>-22.197923536798168</v>
      </c>
      <c r="F13" s="9">
        <f>SERIESSUM($B13,$D$3, F$4, $D$5:F$5)</f>
        <v>19.658138004430871</v>
      </c>
      <c r="G13" s="9">
        <f>SERIESSUM($B13,$D$3, G$4, $D$5:G$5)</f>
        <v>-10.463938916371919</v>
      </c>
      <c r="H13" s="9">
        <f>SERIESSUM($B13,$D$3, H$4, $D$5:H$5)</f>
        <v>2.181335531916158</v>
      </c>
      <c r="I13" s="9">
        <f>SERIESSUM($B13,$D$3, I$4, $D$5:I$5)</f>
        <v>-1.293317286858009</v>
      </c>
      <c r="J13" s="9">
        <f>SERIESSUM($B13,$D$3, J$4, $D$5:J$5)</f>
        <v>-0.62008852529185443</v>
      </c>
      <c r="K13" s="9">
        <f>SERIESSUM($B13,$D$3, K$4, $D$5:K$5)</f>
        <v>-0.71698750620154772</v>
      </c>
      <c r="L13" s="9">
        <f>SERIESSUM($B13,$D$3, L$4, $D$5:L$5)</f>
        <v>-0.70621972683253997</v>
      </c>
      <c r="M13" s="9">
        <f>SERIESSUM($B13,$D$3, M$4, $D$5:M$5)</f>
        <v>-0.70717137383726691</v>
      </c>
      <c r="N13" s="9">
        <f>SERIESSUM($B13,$D$3, N$4, $D$5:N$5)</f>
        <v>-0.70710288773699304</v>
      </c>
      <c r="O13" s="9">
        <f>SERIESSUM($B13,$D$3, O$4, $D$5:O$5)</f>
        <v>-0.70710697872082673</v>
      </c>
      <c r="P13" s="9">
        <f>SERIESSUM($B13,$D$3, P$4, $D$5:P$5)</f>
        <v>-0.70710677263299226</v>
      </c>
      <c r="Q13" s="9">
        <f>SERIESSUM($B13,$D$3, Q$4, $D$5:Q$5)</f>
        <v>-0.70710678150641326</v>
      </c>
      <c r="R13" s="9">
        <f>SERIESSUM($B13,$D$3, R$4, $D$5:R$5)</f>
        <v>-0.70710678117611148</v>
      </c>
      <c r="S13" s="9">
        <f>SERIESSUM($B13,$D$3, S$4, $D$5:S$5)</f>
        <v>-0.70710678118684656</v>
      </c>
      <c r="T13" s="9">
        <f>SERIESSUM($B13,$D$3, T$4, $D$5:T$5)</f>
        <v>-0.70710678118653925</v>
      </c>
      <c r="U13" s="9">
        <f>SERIESSUM($B13,$D$3, U$4, $D$5:U$5)</f>
        <v>-0.70710678118654702</v>
      </c>
      <c r="V13" s="9">
        <f>SERIESSUM($B13,$D$3, V$4, $D$5:V$5)</f>
        <v>-0.7071067811865468</v>
      </c>
      <c r="W13" s="14">
        <f>SERIESSUM($B13,$D$3, W$4, $D$5:W$5)</f>
        <v>-0.7071067811865468</v>
      </c>
    </row>
    <row r="14" spans="2:23">
      <c r="B14" s="3">
        <f t="shared" si="3"/>
        <v>6.2831853071795862</v>
      </c>
      <c r="C14" s="23"/>
      <c r="D14" s="13">
        <f>SERIESSUM($B14,$D$3, D$4, $D$5:D$5)</f>
        <v>6.2831853071795862</v>
      </c>
      <c r="E14" s="9">
        <f>SERIESSUM($B14,$D$3, E$4, $D$5:E$5)</f>
        <v>-35.058516933220169</v>
      </c>
      <c r="F14" s="9">
        <f>SERIESSUM($B14,$D$3, F$4, $D$5:F$5)</f>
        <v>46.546732342854874</v>
      </c>
      <c r="G14" s="9">
        <f>SERIESSUM($B14,$D$3, G$4, $D$5:G$5)</f>
        <v>-30.159127410206487</v>
      </c>
      <c r="H14" s="9">
        <f>SERIESSUM($B14,$D$3, H$4, $D$5:H$5)</f>
        <v>11.899566534691161</v>
      </c>
      <c r="I14" s="9">
        <f>SERIESSUM($B14,$D$3, I$4, $D$5:I$5)</f>
        <v>-3.1950760421318272</v>
      </c>
      <c r="J14" s="9">
        <f>SERIESSUM($B14,$D$3, J$4, $D$5:J$5)</f>
        <v>0.62487654271645354</v>
      </c>
      <c r="K14" s="9">
        <f>SERIESSUM($B14,$D$3, K$4, $D$5:K$5)</f>
        <v>-9.3245759062046685E-2</v>
      </c>
      <c r="L14" s="9">
        <f>SERIESSUM($B14,$D$3, L$4, $D$5:L$5)</f>
        <v>1.0983403146093085E-2</v>
      </c>
      <c r="M14" s="9">
        <f>SERIESSUM($B14,$D$3, M$4, $D$5:M$5)</f>
        <v>-1.0481827960275355E-3</v>
      </c>
      <c r="N14" s="9">
        <f>SERIESSUM($B14,$D$3, N$4, $D$5:N$5)</f>
        <v>8.2740952224260146E-5</v>
      </c>
      <c r="O14" s="9">
        <f>SERIESSUM($B14,$D$3, O$4, $D$5:O$5)</f>
        <v>-5.4943837681698427E-6</v>
      </c>
      <c r="P14" s="9">
        <f>SERIESSUM($B14,$D$3, P$4, $D$5:P$5)</f>
        <v>3.1126863478006083E-7</v>
      </c>
      <c r="Q14" s="9">
        <f>SERIESSUM($B14,$D$3, Q$4, $D$5:Q$5)</f>
        <v>-1.5224200019650677E-8</v>
      </c>
      <c r="R14" s="9">
        <f>SERIESSUM($B14,$D$3, R$4, $D$5:R$5)</f>
        <v>6.4947051859254275E-10</v>
      </c>
      <c r="S14" s="9">
        <f>SERIESSUM($B14,$D$3, S$4, $D$5:S$5)</f>
        <v>-2.4365389388909702E-11</v>
      </c>
      <c r="T14" s="9">
        <f>SERIESSUM($B14,$D$3, T$4, $D$5:T$5)</f>
        <v>8.2587516800615536E-13</v>
      </c>
      <c r="U14" s="9">
        <f>SERIESSUM($B14,$D$3, U$4, $D$5:U$5)</f>
        <v>-9.8485817079392761E-15</v>
      </c>
      <c r="V14" s="9">
        <f>SERIESSUM($B14,$D$3, V$4, $D$5:V$5)</f>
        <v>1.4920976244832886E-14</v>
      </c>
      <c r="W14" s="14">
        <f>SERIESSUM($B14,$D$3, W$4, $D$5:W$5)</f>
        <v>1.4261149691030679E-14</v>
      </c>
    </row>
    <row r="15" spans="2:23">
      <c r="B15" s="3">
        <f t="shared" si="3"/>
        <v>7.0685834705770345</v>
      </c>
      <c r="C15" s="23"/>
      <c r="D15" s="13">
        <f>SERIESSUM($B15,$D$3, D$4, $D$5:D$5)</f>
        <v>7.0685834705770345</v>
      </c>
      <c r="E15" s="9">
        <f>SERIESSUM($B15,$D$3, E$4, $D$5:E$5)</f>
        <v>-51.794894914679652</v>
      </c>
      <c r="F15" s="9">
        <f>SERIESSUM($B15,$D$3, F$4, $D$5:F$5)</f>
        <v>95.260414060630268</v>
      </c>
      <c r="G15" s="9">
        <f>SERIESSUM($B15,$D$3, G$4, $D$5:G$5)</f>
        <v>-79.682436680393835</v>
      </c>
      <c r="H15" s="9">
        <f>SERIESSUM($B15,$D$3, H$4, $D$5:H$5)</f>
        <v>41.720302120501287</v>
      </c>
      <c r="I15" s="9">
        <f>SERIESSUM($B15,$D$3, I$4, $D$5:I$5)</f>
        <v>-13.423991867602638</v>
      </c>
      <c r="J15" s="9">
        <f>SERIESSUM($B15,$D$3, J$4, $D$5:J$5)</f>
        <v>4.238044069030547</v>
      </c>
      <c r="K15" s="9">
        <f>SERIESSUM($B15,$D$3, K$4, $D$5:K$5)</f>
        <v>3.5751831946066126E-2</v>
      </c>
      <c r="L15" s="9">
        <f>SERIESSUM($B15,$D$3, L$4, $D$5:L$5)</f>
        <v>0.80768931323770299</v>
      </c>
      <c r="M15" s="9">
        <f>SERIESSUM($B15,$D$3, M$4, $D$5:M$5)</f>
        <v>0.69491224405267671</v>
      </c>
      <c r="N15" s="9">
        <f>SERIESSUM($B15,$D$3, N$4, $D$5:N$5)</f>
        <v>0.70832865323839245</v>
      </c>
      <c r="O15" s="9">
        <f>SERIESSUM($B15,$D$3, O$4, $D$5:O$5)</f>
        <v>0.70700385250434616</v>
      </c>
      <c r="P15" s="9">
        <f>SERIESSUM($B15,$D$3, P$4, $D$5:P$5)</f>
        <v>0.70711417500346907</v>
      </c>
      <c r="Q15" s="9">
        <f>SERIESSUM($B15,$D$3, Q$4, $D$5:Q$5)</f>
        <v>0.70710632279609253</v>
      </c>
      <c r="R15" s="9">
        <f>SERIESSUM($B15,$D$3, R$4, $D$5:R$5)</f>
        <v>0.70710680596670672</v>
      </c>
      <c r="S15" s="9">
        <f>SERIESSUM($B15,$D$3, S$4, $D$5:S$5)</f>
        <v>0.70710678000804217</v>
      </c>
      <c r="T15" s="9">
        <f>SERIESSUM($B15,$D$3, T$4, $D$5:T$5)</f>
        <v>0.70710678123628212</v>
      </c>
      <c r="U15" s="9">
        <f>SERIESSUM($B15,$D$3, U$4, $D$5:U$5)</f>
        <v>0.70710678118471171</v>
      </c>
      <c r="V15" s="9">
        <f>SERIESSUM($B15,$D$3, V$4, $D$5:V$5)</f>
        <v>0.70710678118664616</v>
      </c>
      <c r="W15" s="14">
        <f>SERIESSUM($B15,$D$3, W$4, $D$5:W$5)</f>
        <v>0.70710678118658099</v>
      </c>
    </row>
    <row r="16" spans="2:23">
      <c r="B16" s="3">
        <f t="shared" si="3"/>
        <v>7.8539816339744828</v>
      </c>
      <c r="C16" s="23"/>
      <c r="D16" s="13">
        <f>SERIESSUM($B16,$D$3, D$4, $D$5:D$5)</f>
        <v>7.8539816339744828</v>
      </c>
      <c r="E16" s="9">
        <f>SERIESSUM($B16,$D$3, E$4, $D$5:E$5)</f>
        <v>-72.891530554306286</v>
      </c>
      <c r="F16" s="9">
        <f>SERIESSUM($B16,$D$3, F$4, $D$5:F$5)</f>
        <v>176.14792646496571</v>
      </c>
      <c r="G16" s="9">
        <f>SERIESSUM($B16,$D$3, G$4, $D$5:G$5)</f>
        <v>-189.61411535680671</v>
      </c>
      <c r="H16" s="9">
        <f>SERIESSUM($B16,$D$3, H$4, $D$5:H$5)</f>
        <v>123.74757368100543</v>
      </c>
      <c r="I16" s="9">
        <f>SERIESSUM($B16,$D$3, I$4, $D$5:I$5)</f>
        <v>-51.977193663334646</v>
      </c>
      <c r="J16" s="9">
        <f>SERIESSUM($B16,$D$3, J$4, $D$5:J$5)</f>
        <v>17.507339075531632</v>
      </c>
      <c r="K16" s="9">
        <f>SERIESSUM($B16,$D$3, K$4, $D$5:K$5)</f>
        <v>-2.902924321109797</v>
      </c>
      <c r="L16" s="9">
        <f>SERIESSUM($B16,$D$3, L$4, $D$5:L$5)</f>
        <v>1.7257803077248841</v>
      </c>
      <c r="M16" s="9">
        <f>SERIESSUM($B16,$D$3, M$4, $D$5:M$5)</f>
        <v>0.89092132424371728</v>
      </c>
      <c r="N16" s="9">
        <f>SERIESSUM($B16,$D$3, N$4, $D$5:N$5)</f>
        <v>1.0135363227207219</v>
      </c>
      <c r="O16" s="9">
        <f>SERIESSUM($B16,$D$3, O$4, $D$5:O$5)</f>
        <v>0.99858867538119367</v>
      </c>
      <c r="P16" s="9">
        <f>SERIESSUM($B16,$D$3, P$4, $D$5:P$5)</f>
        <v>1.000125418776695</v>
      </c>
      <c r="Q16" s="9">
        <f>SERIESSUM($B16,$D$3, Q$4, $D$5:Q$5)</f>
        <v>0.9999903845051531</v>
      </c>
      <c r="R16" s="9">
        <f>SERIESSUM($B16,$D$3, R$4, $D$5:R$5)</f>
        <v>1.0000006426243089</v>
      </c>
      <c r="S16" s="9">
        <f>SERIESSUM($B16,$D$3, S$4, $D$5:S$5)</f>
        <v>0.99999996222391929</v>
      </c>
      <c r="T16" s="9">
        <f>SERIESSUM($B16,$D$3, T$4, $D$5:T$5)</f>
        <v>1.0000000019687267</v>
      </c>
      <c r="U16" s="9">
        <f>SERIESSUM($B16,$D$3, U$4, $D$5:U$5)</f>
        <v>0.99999999990850863</v>
      </c>
      <c r="V16" s="9">
        <f>SERIESSUM($B16,$D$3, V$4, $D$5:V$5)</f>
        <v>1.0000000000039175</v>
      </c>
      <c r="W16" s="14">
        <f>SERIESSUM($B16,$D$3, W$4, $D$5:W$5)</f>
        <v>0.99999999999994638</v>
      </c>
    </row>
    <row r="17" spans="2:23">
      <c r="B17" s="3">
        <f t="shared" si="3"/>
        <v>8.6393797973719302</v>
      </c>
      <c r="C17" s="23"/>
      <c r="D17" s="13">
        <f>SERIESSUM($B17,$D$3, D$4, $D$5:D$5)</f>
        <v>8.6393797973719302</v>
      </c>
      <c r="E17" s="9">
        <f>SERIESSUM($B17,$D$3, E$4, $D$5:E$5)</f>
        <v>-98.832896925229733</v>
      </c>
      <c r="F17" s="9">
        <f>SERIESSUM($B17,$D$3, F$4, $D$5:F$5)</f>
        <v>302.24763899887785</v>
      </c>
      <c r="G17" s="9">
        <f>SERIESSUM($B17,$D$3, G$4, $D$5:G$5)</f>
        <v>-410.51910643012479</v>
      </c>
      <c r="H17" s="9">
        <f>SERIESSUM($B17,$D$3, H$4, $D$5:H$5)</f>
        <v>328.37136468444373</v>
      </c>
      <c r="I17" s="9">
        <f>SERIESSUM($B17,$D$3, I$4, $D$5:I$5)</f>
        <v>-172.99190470298532</v>
      </c>
      <c r="J17" s="9">
        <f>SERIESSUM($B17,$D$3, J$4, $D$5:J$5)</f>
        <v>66.887547516957369</v>
      </c>
      <c r="K17" s="9">
        <f>SERIESSUM($B17,$D$3, K$4, $D$5:K$5)</f>
        <v>-18.3711878939542</v>
      </c>
      <c r="L17" s="9">
        <f>SERIESSUM($B17,$D$3, L$4, $D$5:L$5)</f>
        <v>5.0244621104999219</v>
      </c>
      <c r="M17" s="9">
        <f>SERIESSUM($B17,$D$3, M$4, $D$5:M$5)</f>
        <v>-8.1459497739680309E-2</v>
      </c>
      <c r="N17" s="9">
        <f>SERIESSUM($B17,$D$3, N$4, $D$5:N$5)</f>
        <v>0.82592213790498603</v>
      </c>
      <c r="O17" s="9">
        <f>SERIESSUM($B17,$D$3, O$4, $D$5:O$5)</f>
        <v>0.69207638297171314</v>
      </c>
      <c r="P17" s="9">
        <f>SERIESSUM($B17,$D$3, P$4, $D$5:P$5)</f>
        <v>0.70872654577241556</v>
      </c>
      <c r="Q17" s="9">
        <f>SERIESSUM($B17,$D$3, Q$4, $D$5:Q$5)</f>
        <v>0.7069562472568478</v>
      </c>
      <c r="R17" s="9">
        <f>SERIESSUM($B17,$D$3, R$4, $D$5:R$5)</f>
        <v>0.70711897275472957</v>
      </c>
      <c r="S17" s="9">
        <f>SERIESSUM($B17,$D$3, S$4, $D$5:S$5)</f>
        <v>0.70710591291661817</v>
      </c>
      <c r="T17" s="9">
        <f>SERIESSUM($B17,$D$3, T$4, $D$5:T$5)</f>
        <v>0.70710683599591029</v>
      </c>
      <c r="U17" s="9">
        <f>SERIESSUM($B17,$D$3, U$4, $D$5:U$5)</f>
        <v>0.7071067780987611</v>
      </c>
      <c r="V17" s="9">
        <f>SERIESSUM($B17,$D$3, V$4, $D$5:V$5)</f>
        <v>0.70710678134303928</v>
      </c>
      <c r="W17" s="14">
        <f>SERIESSUM($B17,$D$3, W$4, $D$5:W$5)</f>
        <v>0.70710678117964565</v>
      </c>
    </row>
    <row r="18" spans="2:23">
      <c r="B18" s="3">
        <f t="shared" si="3"/>
        <v>9.4247779607693793</v>
      </c>
      <c r="C18" s="23"/>
      <c r="D18" s="13">
        <f>SERIESSUM($B18,$D$3, D$4, $D$5:D$5)</f>
        <v>9.4247779607693793</v>
      </c>
      <c r="E18" s="9">
        <f>SERIESSUM($B18,$D$3, E$4, $D$5:E$5)</f>
        <v>-130.10346710057979</v>
      </c>
      <c r="F18" s="9">
        <f>SERIESSUM($B18,$D$3, F$4, $D$5:F$5)</f>
        <v>489.58639458961511</v>
      </c>
      <c r="G18" s="9">
        <f>SERIESSUM($B18,$D$3, G$4, $D$5:G$5)</f>
        <v>-821.005131034957</v>
      </c>
      <c r="H18" s="9">
        <f>SERIESSUM($B18,$D$3, H$4, $D$5:H$5)</f>
        <v>795.87235513187966</v>
      </c>
      <c r="I18" s="9">
        <f>SERIESSUM($B18,$D$3, I$4, $D$5:I$5)</f>
        <v>-509.77737560858009</v>
      </c>
      <c r="J18" s="9">
        <f>SERIESSUM($B18,$D$3, J$4, $D$5:J$5)</f>
        <v>233.65991259125701</v>
      </c>
      <c r="K18" s="9">
        <f>SERIESSUM($B18,$D$3, K$4, $D$5:K$5)</f>
        <v>-80.801455903787996</v>
      </c>
      <c r="L18" s="9">
        <f>SERIESSUM($B18,$D$3, L$4, $D$5:L$5)</f>
        <v>21.891499089746958</v>
      </c>
      <c r="M18" s="9">
        <f>SERIESSUM($B18,$D$3, M$4, $D$5:M$5)</f>
        <v>-4.7805756619652513</v>
      </c>
      <c r="N18" s="9">
        <f>SERIESSUM($B18,$D$3, N$4, $D$5:N$5)</f>
        <v>0.86034204565653205</v>
      </c>
      <c r="O18" s="9">
        <f>SERIESSUM($B18,$D$3, O$4, $D$5:O$5)</f>
        <v>-0.12990031817734449</v>
      </c>
      <c r="P18" s="9">
        <f>SERIESSUM($B18,$D$3, P$4, $D$5:P$5)</f>
        <v>1.669918770625492E-2</v>
      </c>
      <c r="Q18" s="9">
        <f>SERIESSUM($B18,$D$3, Q$4, $D$5:Q$5)</f>
        <v>-1.8505447099796644E-3</v>
      </c>
      <c r="R18" s="9">
        <f>SERIESSUM($B18,$D$3, R$4, $D$5:R$5)</f>
        <v>1.7865071643497757E-4</v>
      </c>
      <c r="S18" s="9">
        <f>SERIESSUM($B18,$D$3, S$4, $D$5:S$5)</f>
        <v>-1.5162407221916088E-5</v>
      </c>
      <c r="T18" s="9">
        <f>SERIESSUM($B18,$D$3, T$4, $D$5:T$5)</f>
        <v>1.1403671380238526E-6</v>
      </c>
      <c r="U18" s="9">
        <f>SERIESSUM($B18,$D$3, U$4, $D$5:U$5)</f>
        <v>-7.6538241938727382E-8</v>
      </c>
      <c r="V18" s="9">
        <f>SERIESSUM($B18,$D$3, V$4, $D$5:V$5)</f>
        <v>4.6129384247050492E-9</v>
      </c>
      <c r="W18" s="14">
        <f>SERIESSUM($B18,$D$3, W$4, $D$5:W$5)</f>
        <v>-2.5100922834269652E-10</v>
      </c>
    </row>
    <row r="19" spans="2:23">
      <c r="B19" s="3">
        <f t="shared" si="3"/>
        <v>10.210176124166829</v>
      </c>
      <c r="C19" s="23"/>
      <c r="D19" s="13">
        <f>SERIESSUM($B19,$D$3, D$4, $D$5:D$5)</f>
        <v>10.210176124166829</v>
      </c>
      <c r="E19" s="9">
        <f>SERIESSUM($B19,$D$3, E$4, $D$5:E$5)</f>
        <v>-167.18771415348607</v>
      </c>
      <c r="F19" s="9">
        <f>SERIESSUM($B19,$D$3, F$4, $D$5:F$5)</f>
        <v>757.47835699707957</v>
      </c>
      <c r="G19" s="9">
        <f>SERIESSUM($B19,$D$3, G$4, $D$5:G$5)</f>
        <v>-1537.6242129237412</v>
      </c>
      <c r="H19" s="9">
        <f>SERIESSUM($B19,$D$3, H$4, $D$5:H$5)</f>
        <v>1785.4196219999594</v>
      </c>
      <c r="I19" s="9">
        <f>SERIESSUM($B19,$D$3, I$4, $D$5:I$5)</f>
        <v>-1363.8500608589684</v>
      </c>
      <c r="J19" s="9">
        <f>SERIESSUM($B19,$D$3, J$4, $D$5:J$5)</f>
        <v>740.66346512073414</v>
      </c>
      <c r="K19" s="9">
        <f>SERIESSUM($B19,$D$3, K$4, $D$5:K$5)</f>
        <v>-304.05409348916737</v>
      </c>
      <c r="L19" s="9">
        <f>SERIESSUM($B19,$D$3, L$4, $D$5:L$5)</f>
        <v>96.348108584688987</v>
      </c>
      <c r="M19" s="9">
        <f>SERIESSUM($B19,$D$3, M$4, $D$5:M$5)</f>
        <v>-25.701620170644816</v>
      </c>
      <c r="N19" s="9">
        <f>SERIESSUM($B19,$D$3, N$4, $D$5:N$5)</f>
        <v>4.5921966854182017</v>
      </c>
      <c r="O19" s="9">
        <f>SERIESSUM($B19,$D$3, O$4, $D$5:O$5)</f>
        <v>-1.6490298462590056</v>
      </c>
      <c r="P19" s="9">
        <f>SERIESSUM($B19,$D$3, P$4, $D$5:P$5)</f>
        <v>-0.56464069762931168</v>
      </c>
      <c r="Q19" s="9">
        <f>SERIESSUM($B19,$D$3, Q$4, $D$5:Q$5)</f>
        <v>-0.72567356207319966</v>
      </c>
      <c r="R19" s="9">
        <f>SERIESSUM($B19,$D$3, R$4, $D$5:R$5)</f>
        <v>-0.70499954091938299</v>
      </c>
      <c r="S19" s="9">
        <f>SERIESSUM($B19,$D$3, S$4, $D$5:S$5)</f>
        <v>-0.70731698079292993</v>
      </c>
      <c r="T19" s="9">
        <f>SERIESSUM($B19,$D$3, T$4, $D$5:T$5)</f>
        <v>-0.70708820449694199</v>
      </c>
      <c r="U19" s="9">
        <f>SERIESSUM($B19,$D$3, U$4, $D$5:U$5)</f>
        <v>-0.70710824601111633</v>
      </c>
      <c r="V19" s="9">
        <f>SERIESSUM($B19,$D$3, V$4, $D$5:V$5)</f>
        <v>-0.7071066774813215</v>
      </c>
      <c r="W19" s="14">
        <f>SERIESSUM($B19,$D$3, W$4, $D$5:W$5)</f>
        <v>-0.70710678781574654</v>
      </c>
    </row>
    <row r="20" spans="2:23">
      <c r="B20" s="3">
        <f t="shared" si="3"/>
        <v>10.995574287564278</v>
      </c>
      <c r="C20" s="23"/>
      <c r="D20" s="15">
        <f>SERIESSUM($B20,$D$3, D$4, $D$5:D$5)</f>
        <v>10.995574287564278</v>
      </c>
      <c r="E20" s="16">
        <f>SERIESSUM($B20,$D$3, E$4, $D$5:E$5)</f>
        <v>-210.57011115707829</v>
      </c>
      <c r="F20" s="16">
        <f>SERIESSUM($B20,$D$3, F$4, $D$5:F$5)</f>
        <v>1128.8238581622522</v>
      </c>
      <c r="G20" s="16">
        <f>SERIESSUM($B20,$D$3, G$4, $D$5:G$5)</f>
        <v>-2726.8019877005104</v>
      </c>
      <c r="H20" s="16">
        <f>SERIESSUM($B20,$D$3, H$4, $D$5:H$5)</f>
        <v>3747.5785298229962</v>
      </c>
      <c r="I20" s="16">
        <f>SERIESSUM($B20,$D$3, I$4, $D$5:I$5)</f>
        <v>-3368.5104430265114</v>
      </c>
      <c r="J20" s="16">
        <f>SERIESSUM($B20,$D$3, J$4, $D$5:J$5)</f>
        <v>2146.57957172344</v>
      </c>
      <c r="K20" s="16">
        <f>SERIESSUM($B20,$D$3, K$4, $D$5:K$5)</f>
        <v>-1028.6062347254001</v>
      </c>
      <c r="L20" s="16">
        <f>SERIESSUM($B20,$D$3, L$4, $D$5:L$5)</f>
        <v>382.74814272918934</v>
      </c>
      <c r="M20" s="16">
        <f>SERIESSUM($B20,$D$3, M$4, $D$5:M$5)</f>
        <v>-116.18896208506874</v>
      </c>
      <c r="N20" s="16">
        <f>SERIESSUM($B20,$D$3, N$4, $D$5:N$5)</f>
        <v>27.436800076560871</v>
      </c>
      <c r="O20" s="16">
        <f>SERIESSUM($B20,$D$3, O$4, $D$5:O$5)</f>
        <v>-6.8808596381977338</v>
      </c>
      <c r="P20" s="16">
        <f>SERIESSUM($B20,$D$3, P$4, $D$5:P$5)</f>
        <v>3.4300587817920558E-2</v>
      </c>
      <c r="Q20" s="16">
        <f>SERIESSUM($B20,$D$3, Q$4, $D$5:Q$5)</f>
        <v>-1.1566698161155506</v>
      </c>
      <c r="R20" s="16">
        <f>SERIESSUM($B20,$D$3, R$4, $D$5:R$5)</f>
        <v>-0.97934040408623435</v>
      </c>
      <c r="S20" s="16">
        <f>SERIESSUM($B20,$D$3, S$4, $D$5:S$5)</f>
        <v>-1.0023937336897153</v>
      </c>
      <c r="T20" s="16">
        <f>SERIESSUM($B20,$D$3, T$4, $D$5:T$5)</f>
        <v>-0.99975433148270776</v>
      </c>
      <c r="U20" s="16">
        <f>SERIESSUM($B20,$D$3, U$4, $D$5:U$5)</f>
        <v>-1.0000224917613396</v>
      </c>
      <c r="V20" s="16">
        <f>SERIESSUM($B20,$D$3, V$4, $D$5:V$5)</f>
        <v>-0.99999815145401172</v>
      </c>
      <c r="W20" s="17">
        <f>SERIESSUM($B20,$D$3, W$4, $D$5:W$5)</f>
        <v>-1.00000013715425</v>
      </c>
    </row>
    <row r="23" spans="2:23">
      <c r="B23" s="21"/>
      <c r="C23" s="24" t="s">
        <v>3</v>
      </c>
      <c r="D23" s="18">
        <v>1</v>
      </c>
      <c r="E23" s="18">
        <f t="shared" ref="E23:W23" si="4">D23+1</f>
        <v>2</v>
      </c>
      <c r="F23" s="18">
        <f t="shared" si="4"/>
        <v>3</v>
      </c>
      <c r="G23" s="18">
        <f t="shared" si="4"/>
        <v>4</v>
      </c>
      <c r="H23" s="18">
        <f t="shared" si="4"/>
        <v>5</v>
      </c>
      <c r="I23" s="18">
        <f t="shared" si="4"/>
        <v>6</v>
      </c>
      <c r="J23" s="18">
        <f t="shared" si="4"/>
        <v>7</v>
      </c>
      <c r="K23" s="18">
        <f t="shared" si="4"/>
        <v>8</v>
      </c>
      <c r="L23" s="18">
        <f t="shared" si="4"/>
        <v>9</v>
      </c>
      <c r="M23" s="18">
        <f t="shared" si="4"/>
        <v>10</v>
      </c>
      <c r="N23" s="18">
        <f t="shared" si="4"/>
        <v>11</v>
      </c>
      <c r="O23" s="18">
        <f t="shared" si="4"/>
        <v>12</v>
      </c>
      <c r="P23" s="18">
        <f t="shared" si="4"/>
        <v>13</v>
      </c>
      <c r="Q23" s="18">
        <f t="shared" si="4"/>
        <v>14</v>
      </c>
      <c r="R23" s="18">
        <f t="shared" si="4"/>
        <v>15</v>
      </c>
      <c r="S23" s="18">
        <f t="shared" si="4"/>
        <v>16</v>
      </c>
      <c r="T23" s="18">
        <f t="shared" si="4"/>
        <v>17</v>
      </c>
      <c r="U23" s="18">
        <f t="shared" si="4"/>
        <v>18</v>
      </c>
      <c r="V23" s="18">
        <f t="shared" si="4"/>
        <v>19</v>
      </c>
      <c r="W23" s="18">
        <f t="shared" si="4"/>
        <v>20</v>
      </c>
    </row>
    <row r="24" spans="2:23">
      <c r="B24" s="22"/>
      <c r="C24" s="24" t="s">
        <v>1</v>
      </c>
      <c r="D24" s="18">
        <v>2</v>
      </c>
      <c r="E24" s="18">
        <f t="shared" ref="E24:W24" si="5">D24</f>
        <v>2</v>
      </c>
      <c r="F24" s="18">
        <f t="shared" si="5"/>
        <v>2</v>
      </c>
      <c r="G24" s="18">
        <f t="shared" si="5"/>
        <v>2</v>
      </c>
      <c r="H24" s="18">
        <f t="shared" si="5"/>
        <v>2</v>
      </c>
      <c r="I24" s="18">
        <f t="shared" si="5"/>
        <v>2</v>
      </c>
      <c r="J24" s="18">
        <f t="shared" si="5"/>
        <v>2</v>
      </c>
      <c r="K24" s="18">
        <f t="shared" si="5"/>
        <v>2</v>
      </c>
      <c r="L24" s="18">
        <f t="shared" si="5"/>
        <v>2</v>
      </c>
      <c r="M24" s="18">
        <f t="shared" si="5"/>
        <v>2</v>
      </c>
      <c r="N24" s="18">
        <f t="shared" si="5"/>
        <v>2</v>
      </c>
      <c r="O24" s="18">
        <f t="shared" si="5"/>
        <v>2</v>
      </c>
      <c r="P24" s="18">
        <f t="shared" si="5"/>
        <v>2</v>
      </c>
      <c r="Q24" s="18">
        <f t="shared" si="5"/>
        <v>2</v>
      </c>
      <c r="R24" s="18">
        <f t="shared" si="5"/>
        <v>2</v>
      </c>
      <c r="S24" s="18">
        <f t="shared" si="5"/>
        <v>2</v>
      </c>
      <c r="T24" s="18">
        <f t="shared" si="5"/>
        <v>2</v>
      </c>
      <c r="U24" s="18">
        <f t="shared" si="5"/>
        <v>2</v>
      </c>
      <c r="V24" s="18">
        <f t="shared" si="5"/>
        <v>2</v>
      </c>
      <c r="W24" s="18">
        <f t="shared" si="5"/>
        <v>2</v>
      </c>
    </row>
    <row r="25" spans="2:23">
      <c r="B25" s="25" t="s">
        <v>15</v>
      </c>
      <c r="C25" s="24" t="s">
        <v>0</v>
      </c>
      <c r="D25" s="18">
        <f t="shared" ref="D25:W25" si="6">((-1)^(D23-1))/(FACT((2*D23-1)))</f>
        <v>1</v>
      </c>
      <c r="E25" s="18">
        <f t="shared" si="6"/>
        <v>-0.16666666666666666</v>
      </c>
      <c r="F25" s="18">
        <f t="shared" si="6"/>
        <v>8.3333333333333332E-3</v>
      </c>
      <c r="G25" s="18">
        <f t="shared" si="6"/>
        <v>-1.9841269841269841E-4</v>
      </c>
      <c r="H25" s="18">
        <f t="shared" si="6"/>
        <v>2.7557319223985893E-6</v>
      </c>
      <c r="I25" s="18">
        <f t="shared" si="6"/>
        <v>-2.505210838544172E-8</v>
      </c>
      <c r="J25" s="18">
        <f t="shared" si="6"/>
        <v>1.6059043836821613E-10</v>
      </c>
      <c r="K25" s="18">
        <f t="shared" si="6"/>
        <v>-7.6471637318198164E-13</v>
      </c>
      <c r="L25" s="18">
        <f t="shared" si="6"/>
        <v>2.8114572543455206E-15</v>
      </c>
      <c r="M25" s="18">
        <f t="shared" si="6"/>
        <v>-8.2206352466243295E-18</v>
      </c>
      <c r="N25" s="18">
        <f t="shared" si="6"/>
        <v>1.9572941063391263E-20</v>
      </c>
      <c r="O25" s="18">
        <f t="shared" si="6"/>
        <v>-3.8681701706306835E-23</v>
      </c>
      <c r="P25" s="18">
        <f t="shared" si="6"/>
        <v>6.4469502843844747E-26</v>
      </c>
      <c r="Q25" s="18">
        <f t="shared" si="6"/>
        <v>-9.183689863795546E-29</v>
      </c>
      <c r="R25" s="18">
        <f t="shared" si="6"/>
        <v>1.1309962886447718E-31</v>
      </c>
      <c r="S25" s="18">
        <f t="shared" si="6"/>
        <v>-1.2161250415535179E-34</v>
      </c>
      <c r="T25" s="18">
        <f t="shared" si="6"/>
        <v>1.1516335620771947E-37</v>
      </c>
      <c r="U25" s="18">
        <f t="shared" si="6"/>
        <v>-9.6775929586318907E-41</v>
      </c>
      <c r="V25" s="18">
        <f t="shared" si="6"/>
        <v>7.2654601791530714E-44</v>
      </c>
      <c r="W25" s="18">
        <f t="shared" si="6"/>
        <v>-4.9024697565135425E-47</v>
      </c>
    </row>
    <row r="26" spans="2:23">
      <c r="B26" s="3">
        <f>SIN(0)</f>
        <v>0</v>
      </c>
      <c r="C26" s="23" t="s">
        <v>10</v>
      </c>
      <c r="D26" s="10">
        <f>ABS(D6-Table64[[#This Row],[input, x]])</f>
        <v>0</v>
      </c>
      <c r="E26" s="11">
        <f>ABS(E6-Table64[[#This Row],[input, x]])</f>
        <v>0</v>
      </c>
      <c r="F26" s="11">
        <f>ABS(F6-Table64[[#This Row],[input, x]])</f>
        <v>0</v>
      </c>
      <c r="G26" s="11">
        <f>ABS(G6-Table64[[#This Row],[input, x]])</f>
        <v>0</v>
      </c>
      <c r="H26" s="11">
        <f>ABS(H6-Table64[[#This Row],[input, x]])</f>
        <v>0</v>
      </c>
      <c r="I26" s="11">
        <f>ABS(I6-Table64[[#This Row],[input, x]])</f>
        <v>0</v>
      </c>
      <c r="J26" s="11">
        <f>ABS(J6-Table64[[#This Row],[input, x]])</f>
        <v>0</v>
      </c>
      <c r="K26" s="11">
        <f>ABS(K6-Table64[[#This Row],[input, x]])</f>
        <v>0</v>
      </c>
      <c r="L26" s="11">
        <f>ABS(L6-Table64[[#This Row],[input, x]])</f>
        <v>0</v>
      </c>
      <c r="M26" s="11">
        <f>ABS(M6-Table64[[#This Row],[input, x]])</f>
        <v>0</v>
      </c>
      <c r="N26" s="11">
        <f>ABS(N6-Table64[[#This Row],[input, x]])</f>
        <v>0</v>
      </c>
      <c r="O26" s="11">
        <f>ABS(O6-Table64[[#This Row],[input, x]])</f>
        <v>0</v>
      </c>
      <c r="P26" s="11">
        <f>ABS(P6-Table64[[#This Row],[input, x]])</f>
        <v>0</v>
      </c>
      <c r="Q26" s="11">
        <f>ABS(Q6-Table64[[#This Row],[input, x]])</f>
        <v>0</v>
      </c>
      <c r="R26" s="11">
        <f>ABS(R6-Table64[[#This Row],[input, x]])</f>
        <v>0</v>
      </c>
      <c r="S26" s="11">
        <f>ABS(S6-Table64[[#This Row],[input, x]])</f>
        <v>0</v>
      </c>
      <c r="T26" s="11">
        <f>ABS(T6-Table64[[#This Row],[input, x]])</f>
        <v>0</v>
      </c>
      <c r="U26" s="11">
        <f>ABS(U6-Table64[[#This Row],[input, x]])</f>
        <v>0</v>
      </c>
      <c r="V26" s="11">
        <f>ABS(V6-Table64[[#This Row],[input, x]])</f>
        <v>0</v>
      </c>
      <c r="W26" s="12">
        <f>ABS(W6-Table64[[#This Row],[input, x]])</f>
        <v>0</v>
      </c>
    </row>
    <row r="27" spans="2:23">
      <c r="B27" s="3">
        <f>SIN(0.785398163397448)</f>
        <v>0.70710678118654724</v>
      </c>
      <c r="C27" s="23"/>
      <c r="D27" s="13">
        <f>ABS(D7-Table64[[#This Row],[input, x]])/ABS(Table64[[#This Row],[input, x]])</f>
        <v>0.11072073453959197</v>
      </c>
      <c r="E27" s="9">
        <f>ABS(E7-Table64[[#This Row],[input, x]])/ABS(Table64[[#This Row],[input, x]])</f>
        <v>3.470663897836756E-3</v>
      </c>
      <c r="F27" s="9">
        <f>ABS(F7-Table64[[#This Row],[input, x]])/ABS(Table64[[#This Row],[input, x]])</f>
        <v>5.1285878990123446E-5</v>
      </c>
      <c r="G27" s="9">
        <f>ABS(G7-Table64[[#This Row],[input, x]])/ABS(Table64[[#This Row],[input, x]])</f>
        <v>4.4068502444523753E-7</v>
      </c>
      <c r="H27" s="9">
        <f>ABS(H7-Table64[[#This Row],[input, x]])/ABS(Table64[[#This Row],[input, x]])</f>
        <v>2.4753261255529892E-9</v>
      </c>
      <c r="I27" s="9">
        <f>ABS(I7-Table64[[#This Row],[input, x]])/ABS(Table64[[#This Row],[input, x]])</f>
        <v>9.7973769421867596E-12</v>
      </c>
      <c r="J27" s="9">
        <f>ABS(J7-Table64[[#This Row],[input, x]])/ABS(Table64[[#This Row],[input, x]])</f>
        <v>2.9203719731518225E-14</v>
      </c>
      <c r="K27" s="9">
        <f>ABS(K7-Table64[[#This Row],[input, x]])/ABS(Table64[[#This Row],[input, x]])</f>
        <v>3.1401849173675513E-16</v>
      </c>
      <c r="L27" s="9">
        <f>ABS(L7-Table64[[#This Row],[input, x]])/ABS(Table64[[#This Row],[input, x]])</f>
        <v>3.1401849173675513E-16</v>
      </c>
      <c r="M27" s="9">
        <f>ABS(M7-Table64[[#This Row],[input, x]])/ABS(Table64[[#This Row],[input, x]])</f>
        <v>3.1401849173675513E-16</v>
      </c>
      <c r="N27" s="9">
        <f>ABS(N7-Table64[[#This Row],[input, x]])/ABS(Table64[[#This Row],[input, x]])</f>
        <v>3.1401849173675513E-16</v>
      </c>
      <c r="O27" s="9">
        <f>ABS(O7-Table64[[#This Row],[input, x]])/ABS(Table64[[#This Row],[input, x]])</f>
        <v>3.1401849173675513E-16</v>
      </c>
      <c r="P27" s="9">
        <f>ABS(P7-Table64[[#This Row],[input, x]])/ABS(Table64[[#This Row],[input, x]])</f>
        <v>3.1401849173675513E-16</v>
      </c>
      <c r="Q27" s="9">
        <f>ABS(Q7-Table64[[#This Row],[input, x]])/ABS(Table64[[#This Row],[input, x]])</f>
        <v>3.1401849173675513E-16</v>
      </c>
      <c r="R27" s="9">
        <f>ABS(R7-Table64[[#This Row],[input, x]])/ABS(Table64[[#This Row],[input, x]])</f>
        <v>3.1401849173675513E-16</v>
      </c>
      <c r="S27" s="9">
        <f>ABS(S7-Table64[[#This Row],[input, x]])/ABS(Table64[[#This Row],[input, x]])</f>
        <v>3.1401849173675513E-16</v>
      </c>
      <c r="T27" s="9">
        <f>ABS(T7-Table64[[#This Row],[input, x]])/ABS(Table64[[#This Row],[input, x]])</f>
        <v>3.1401849173675513E-16</v>
      </c>
      <c r="U27" s="9">
        <f>ABS(U7-Table64[[#This Row],[input, x]])/ABS(Table64[[#This Row],[input, x]])</f>
        <v>3.1401849173675513E-16</v>
      </c>
      <c r="V27" s="9">
        <f>ABS(V7-Table64[[#This Row],[input, x]])/ABS(Table64[[#This Row],[input, x]])</f>
        <v>3.1401849173675513E-16</v>
      </c>
      <c r="W27" s="14">
        <f>ABS(W7-Table64[[#This Row],[input, x]])/ABS(Table64[[#This Row],[input, x]])</f>
        <v>3.1401849173675513E-16</v>
      </c>
    </row>
    <row r="28" spans="2:23">
      <c r="B28" s="3">
        <f>SIN(1.5707963267949)</f>
        <v>1</v>
      </c>
      <c r="C28" s="23"/>
      <c r="D28" s="13">
        <f>ABS(D8-Table64[[#This Row],[input, x]])/ABS(Table64[[#This Row],[input, x]])</f>
        <v>0.57079632679489656</v>
      </c>
      <c r="E28" s="9">
        <f>ABS(E8-Table64[[#This Row],[input, x]])/ABS(Table64[[#This Row],[input, x]])</f>
        <v>7.5167770711349613E-2</v>
      </c>
      <c r="F28" s="9">
        <f>ABS(F8-Table64[[#This Row],[input, x]])/ABS(Table64[[#This Row],[input, x]])</f>
        <v>4.5248555348174069E-3</v>
      </c>
      <c r="G28" s="9">
        <f>ABS(G8-Table64[[#This Row],[input, x]])/ABS(Table64[[#This Row],[input, x]])</f>
        <v>1.5689860050127624E-4</v>
      </c>
      <c r="H28" s="9">
        <f>ABS(H8-Table64[[#This Row],[input, x]])/ABS(Table64[[#This Row],[input, x]])</f>
        <v>3.5425842861425139E-6</v>
      </c>
      <c r="I28" s="9">
        <f>ABS(I8-Table64[[#This Row],[input, x]])/ABS(Table64[[#This Row],[input, x]])</f>
        <v>5.6258949054921459E-8</v>
      </c>
      <c r="J28" s="9">
        <f>ABS(J8-Table64[[#This Row],[input, x]])/ABS(Table64[[#This Row],[input, x]])</f>
        <v>6.6278027510691118E-10</v>
      </c>
      <c r="K28" s="9">
        <f>ABS(K8-Table64[[#This Row],[input, x]])/ABS(Table64[[#This Row],[input, x]])</f>
        <v>6.0231819531963993E-12</v>
      </c>
      <c r="L28" s="9">
        <f>ABS(L8-Table64[[#This Row],[input, x]])/ABS(Table64[[#This Row],[input, x]])</f>
        <v>4.3742787170231168E-14</v>
      </c>
      <c r="M28" s="9">
        <f>ABS(M8-Table64[[#This Row],[input, x]])/ABS(Table64[[#This Row],[input, x]])</f>
        <v>0</v>
      </c>
      <c r="N28" s="9">
        <f>ABS(N8-Table64[[#This Row],[input, x]])/ABS(Table64[[#This Row],[input, x]])</f>
        <v>2.2204460492503131E-16</v>
      </c>
      <c r="O28" s="9">
        <f>ABS(O8-Table64[[#This Row],[input, x]])/ABS(Table64[[#This Row],[input, x]])</f>
        <v>2.2204460492503131E-16</v>
      </c>
      <c r="P28" s="9">
        <f>ABS(P8-Table64[[#This Row],[input, x]])/ABS(Table64[[#This Row],[input, x]])</f>
        <v>2.2204460492503131E-16</v>
      </c>
      <c r="Q28" s="9">
        <f>ABS(Q8-Table64[[#This Row],[input, x]])/ABS(Table64[[#This Row],[input, x]])</f>
        <v>2.2204460492503131E-16</v>
      </c>
      <c r="R28" s="9">
        <f>ABS(R8-Table64[[#This Row],[input, x]])/ABS(Table64[[#This Row],[input, x]])</f>
        <v>2.2204460492503131E-16</v>
      </c>
      <c r="S28" s="9">
        <f>ABS(S8-Table64[[#This Row],[input, x]])/ABS(Table64[[#This Row],[input, x]])</f>
        <v>2.2204460492503131E-16</v>
      </c>
      <c r="T28" s="9">
        <f>ABS(T8-Table64[[#This Row],[input, x]])/ABS(Table64[[#This Row],[input, x]])</f>
        <v>2.2204460492503131E-16</v>
      </c>
      <c r="U28" s="9">
        <f>ABS(U8-Table64[[#This Row],[input, x]])/ABS(Table64[[#This Row],[input, x]])</f>
        <v>2.2204460492503131E-16</v>
      </c>
      <c r="V28" s="9">
        <f>ABS(V8-Table64[[#This Row],[input, x]])/ABS(Table64[[#This Row],[input, x]])</f>
        <v>2.2204460492503131E-16</v>
      </c>
      <c r="W28" s="14">
        <f>ABS(W8-Table64[[#This Row],[input, x]])/ABS(Table64[[#This Row],[input, x]])</f>
        <v>2.2204460492503131E-16</v>
      </c>
    </row>
    <row r="29" spans="2:23">
      <c r="B29" s="3">
        <f>SIN(2.35619449019234)</f>
        <v>0.70710678118655101</v>
      </c>
      <c r="C29" s="23"/>
      <c r="D29" s="13">
        <f>ABS(D9-Table64[[#This Row],[input, x]])/ABS(Table64[[#This Row],[input, x]])</f>
        <v>2.3321622036187581</v>
      </c>
      <c r="E29" s="9">
        <f>ABS(E9-Table64[[#This Row],[input, x]])/ABS(Table64[[#This Row],[input, x]])</f>
        <v>0.75100555419180182</v>
      </c>
      <c r="F29" s="9">
        <f>ABS(F9-Table64[[#This Row],[input, x]])/ABS(Table64[[#This Row],[input, x]])</f>
        <v>0.10482824157712076</v>
      </c>
      <c r="G29" s="9">
        <f>ABS(G9-Table64[[#This Row],[input, x]])/ABS(Table64[[#This Row],[input, x]])</f>
        <v>8.2977539227270074E-3</v>
      </c>
      <c r="H29" s="9">
        <f>ABS(H9-Table64[[#This Row],[input, x]])/ABS(Table64[[#This Row],[input, x]])</f>
        <v>4.2497125745199143E-4</v>
      </c>
      <c r="I29" s="9">
        <f>ABS(I9-Table64[[#This Row],[input, x]])/ABS(Table64[[#This Row],[input, x]])</f>
        <v>1.5260913826509109E-5</v>
      </c>
      <c r="J29" s="9">
        <f>ABS(J9-Table64[[#This Row],[input, x]])/ABS(Table64[[#This Row],[input, x]])</f>
        <v>4.0585555509787352E-7</v>
      </c>
      <c r="K29" s="9">
        <f>ABS(K9-Table64[[#This Row],[input, x]])/ABS(Table64[[#This Row],[input, x]])</f>
        <v>8.3180592219924969E-9</v>
      </c>
      <c r="L29" s="9">
        <f>ABS(L9-Table64[[#This Row],[input, x]])/ABS(Table64[[#This Row],[input, x]])</f>
        <v>1.3542596988508032E-10</v>
      </c>
      <c r="M29" s="9">
        <f>ABS(M9-Table64[[#This Row],[input, x]])/ABS(Table64[[#This Row],[input, x]])</f>
        <v>1.7986979206681238E-12</v>
      </c>
      <c r="N29" s="9">
        <f>ABS(N9-Table64[[#This Row],[input, x]])/ABS(Table64[[#This Row],[input, x]])</f>
        <v>1.5229896849232542E-14</v>
      </c>
      <c r="O29" s="9">
        <f>ABS(O9-Table64[[#This Row],[input, x]])/ABS(Table64[[#This Row],[input, x]])</f>
        <v>4.7102773760513017E-15</v>
      </c>
      <c r="P29" s="9">
        <f>ABS(P9-Table64[[#This Row],[input, x]])/ABS(Table64[[#This Row],[input, x]])</f>
        <v>4.5532681301829253E-15</v>
      </c>
      <c r="Q29" s="9">
        <f>ABS(Q9-Table64[[#This Row],[input, x]])/ABS(Table64[[#This Row],[input, x]])</f>
        <v>4.5532681301829253E-15</v>
      </c>
      <c r="R29" s="9">
        <f>ABS(R9-Table64[[#This Row],[input, x]])/ABS(Table64[[#This Row],[input, x]])</f>
        <v>4.5532681301829253E-15</v>
      </c>
      <c r="S29" s="9">
        <f>ABS(S9-Table64[[#This Row],[input, x]])/ABS(Table64[[#This Row],[input, x]])</f>
        <v>4.5532681301829253E-15</v>
      </c>
      <c r="T29" s="9">
        <f>ABS(T9-Table64[[#This Row],[input, x]])/ABS(Table64[[#This Row],[input, x]])</f>
        <v>4.5532681301829253E-15</v>
      </c>
      <c r="U29" s="9">
        <f>ABS(U9-Table64[[#This Row],[input, x]])/ABS(Table64[[#This Row],[input, x]])</f>
        <v>4.5532681301829253E-15</v>
      </c>
      <c r="V29" s="9">
        <f>ABS(V9-Table64[[#This Row],[input, x]])/ABS(Table64[[#This Row],[input, x]])</f>
        <v>4.5532681301829253E-15</v>
      </c>
      <c r="W29" s="14">
        <f>ABS(W9-Table64[[#This Row],[input, x]])/ABS(Table64[[#This Row],[input, x]])</f>
        <v>4.5532681301829253E-15</v>
      </c>
    </row>
    <row r="30" spans="2:23">
      <c r="B30" s="3">
        <f>SIN(3.14159265358979)</f>
        <v>3.2311393144413003E-15</v>
      </c>
      <c r="C30" s="23"/>
      <c r="D30" s="13">
        <f>ABS(D10-Table64[[#This Row],[input, x]])/ABS(Table64[[#This Row],[input, x]])</f>
        <v>972286350993505.88</v>
      </c>
      <c r="E30" s="9">
        <f>ABS(E10-Table64[[#This Row],[input, x]])/ABS(Table64[[#This Row],[input, x]])</f>
        <v>627060590487265.25</v>
      </c>
      <c r="F30" s="9">
        <f>ABS(F10-Table64[[#This Row],[input, x]])/ABS(Table64[[#This Row],[input, x]])</f>
        <v>162185490138105.84</v>
      </c>
      <c r="G30" s="9">
        <f>ABS(G10-Table64[[#This Row],[input, x]])/ABS(Table64[[#This Row],[input, x]])</f>
        <v>23279904882910.555</v>
      </c>
      <c r="H30" s="9">
        <f>ABS(H10-Table64[[#This Row],[input, x]])/ABS(Table64[[#This Row],[input, x]])</f>
        <v>2143290658050.5605</v>
      </c>
      <c r="I30" s="9">
        <f>ABS(I10-Table64[[#This Row],[input, x]])/ABS(Table64[[#This Row],[input, x]])</f>
        <v>137771911047.85001</v>
      </c>
      <c r="J30" s="9">
        <f>ABS(J10-Table64[[#This Row],[input, x]])/ABS(Table64[[#This Row],[input, x]])</f>
        <v>6543378510.7004232</v>
      </c>
      <c r="K30" s="9">
        <f>ABS(K10-Table64[[#This Row],[input, x]])/ABS(Table64[[#This Row],[input, x]])</f>
        <v>239168236.78316996</v>
      </c>
      <c r="L30" s="9">
        <f>ABS(L10-Table64[[#This Row],[input, x]])/ABS(Table64[[#This Row],[input, x]])</f>
        <v>6938576.560794604</v>
      </c>
      <c r="M30" s="9">
        <f>ABS(M10-Table64[[#This Row],[input, x]])/ABS(Table64[[#This Row],[input, x]])</f>
        <v>163695.04188864256</v>
      </c>
      <c r="N30" s="9">
        <f>ABS(N10-Table64[[#This Row],[input, x]])/ABS(Table64[[#This Row],[input, x]])</f>
        <v>3201.6511293920635</v>
      </c>
      <c r="O30" s="9">
        <f>ABS(O10-Table64[[#This Row],[input, x]])/ABS(Table64[[#This Row],[input, x]])</f>
        <v>53.693408034920381</v>
      </c>
      <c r="P30" s="9">
        <f>ABS(P10-Table64[[#This Row],[input, x]])/ABS(Table64[[#This Row],[input, x]])</f>
        <v>0.14513674550109437</v>
      </c>
      <c r="Q30" s="9">
        <f>ABS(Q10-Table64[[#This Row],[input, x]])/ABS(Table64[[#This Row],[input, x]])</f>
        <v>0.89798611015747543</v>
      </c>
      <c r="R30" s="9">
        <f>ABS(R10-Table64[[#This Row],[input, x]])/ABS(Table64[[#This Row],[input, x]])</f>
        <v>0.88883546310972916</v>
      </c>
      <c r="S30" s="9">
        <f>ABS(S10-Table64[[#This Row],[input, x]])/ABS(Table64[[#This Row],[input, x]])</f>
        <v>0.8889325741488423</v>
      </c>
      <c r="T30" s="9">
        <f>ABS(T10-Table64[[#This Row],[input, x]])/ABS(Table64[[#This Row],[input, x]])</f>
        <v>0.88893166652806666</v>
      </c>
      <c r="U30" s="9">
        <f>ABS(U10-Table64[[#This Row],[input, x]])/ABS(Table64[[#This Row],[input, x]])</f>
        <v>0.88893167405567852</v>
      </c>
      <c r="V30" s="9">
        <f>ABS(V10-Table64[[#This Row],[input, x]])/ABS(Table64[[#This Row],[input, x]])</f>
        <v>0.88893167399990181</v>
      </c>
      <c r="W30" s="14">
        <f>ABS(W10-Table64[[#This Row],[input, x]])/ABS(Table64[[#This Row],[input, x]])</f>
        <v>0.88893167400027318</v>
      </c>
    </row>
    <row r="31" spans="2:23">
      <c r="B31" s="3">
        <f>SIN(3.92699081698724)</f>
        <v>-0.70710678118654646</v>
      </c>
      <c r="C31" s="23"/>
      <c r="D31" s="13">
        <f>ABS(D11-Table64[[#This Row],[input, x]])/ABS(Table64[[#This Row],[input, x]])</f>
        <v>6.5536036726979656</v>
      </c>
      <c r="E31" s="9">
        <f>ABS(E11-Table64[[#This Row],[input, x]])/ABS(Table64[[#This Row],[input, x]])</f>
        <v>7.7203211319806453</v>
      </c>
      <c r="F31" s="9">
        <f>ABS(F11-Table64[[#This Row],[input, x]])/ABS(Table64[[#This Row],[input, x]])</f>
        <v>3.2857719206033074</v>
      </c>
      <c r="G31" s="9">
        <f>ABS(G11-Table64[[#This Row],[input, x]])/ABS(Table64[[#This Row],[input, x]])</f>
        <v>0.75536589303439983</v>
      </c>
      <c r="H31" s="9">
        <f>ABS(H11-Table64[[#This Row],[input, x]])/ABS(Table64[[#This Row],[input, x]])</f>
        <v>0.11018166666367636</v>
      </c>
      <c r="I31" s="9">
        <f>ABS(I11-Table64[[#This Row],[input, x]])/ABS(Table64[[#This Row],[input, x]])</f>
        <v>1.1162253855475441E-2</v>
      </c>
      <c r="J31" s="9">
        <f>ABS(J11-Table64[[#This Row],[input, x]])/ABS(Table64[[#This Row],[input, x]])</f>
        <v>8.3310363652439609E-4</v>
      </c>
      <c r="K31" s="9">
        <f>ABS(K11-Table64[[#This Row],[input, x]])/ABS(Table64[[#This Row],[input, x]])</f>
        <v>4.777012162806712E-5</v>
      </c>
      <c r="L31" s="9">
        <f>ABS(L11-Table64[[#This Row],[input, x]])/ABS(Table64[[#This Row],[input, x]])</f>
        <v>2.1717184469810955E-6</v>
      </c>
      <c r="M31" s="9">
        <f>ABS(M11-Table64[[#This Row],[input, x]])/ABS(Table64[[#This Row],[input, x]])</f>
        <v>8.0228759676142048E-8</v>
      </c>
      <c r="N31" s="9">
        <f>ABS(N11-Table64[[#This Row],[input, x]])/ABS(Table64[[#This Row],[input, x]])</f>
        <v>2.4566125075564316E-9</v>
      </c>
      <c r="O31" s="9">
        <f>ABS(O11-Table64[[#This Row],[input, x]])/ABS(Table64[[#This Row],[input, x]])</f>
        <v>6.3372385835886362E-11</v>
      </c>
      <c r="P31" s="9">
        <f>ABS(P11-Table64[[#This Row],[input, x]])/ABS(Table64[[#This Row],[input, x]])</f>
        <v>1.3964402327533517E-12</v>
      </c>
      <c r="Q31" s="9">
        <f>ABS(Q11-Table64[[#This Row],[input, x]])/ABS(Table64[[#This Row],[input, x]])</f>
        <v>2.637755330588746E-14</v>
      </c>
      <c r="R31" s="9">
        <f>ABS(R11-Table64[[#This Row],[input, x]])/ABS(Table64[[#This Row],[input, x]])</f>
        <v>6.2803698347351095E-16</v>
      </c>
      <c r="S31" s="9">
        <f>ABS(S11-Table64[[#This Row],[input, x]])/ABS(Table64[[#This Row],[input, x]])</f>
        <v>1.5700924586837774E-16</v>
      </c>
      <c r="T31" s="9">
        <f>ABS(T11-Table64[[#This Row],[input, x]])/ABS(Table64[[#This Row],[input, x]])</f>
        <v>1.5700924586837774E-16</v>
      </c>
      <c r="U31" s="9">
        <f>ABS(U11-Table64[[#This Row],[input, x]])/ABS(Table64[[#This Row],[input, x]])</f>
        <v>1.5700924586837774E-16</v>
      </c>
      <c r="V31" s="9">
        <f>ABS(V11-Table64[[#This Row],[input, x]])/ABS(Table64[[#This Row],[input, x]])</f>
        <v>1.5700924586837774E-16</v>
      </c>
      <c r="W31" s="14">
        <f>ABS(W11-Table64[[#This Row],[input, x]])/ABS(Table64[[#This Row],[input, x]])</f>
        <v>1.5700924586837774E-16</v>
      </c>
    </row>
    <row r="32" spans="2:23">
      <c r="B32" s="3">
        <f>SIN(4.71238898038469)</f>
        <v>-1</v>
      </c>
      <c r="C32" s="23"/>
      <c r="D32" s="13">
        <f>ABS(D12-Table64[[#This Row],[input, x]])/ABS(Table64[[#This Row],[input, x]])</f>
        <v>5.7123889803846897</v>
      </c>
      <c r="E32" s="9">
        <f>ABS(E12-Table64[[#This Row],[input, x]])/ABS(Table64[[#This Row],[input, x]])</f>
        <v>11.728641652283956</v>
      </c>
      <c r="F32" s="9">
        <f>ABS(F12-Table64[[#This Row],[input, x]])/ABS(Table64[[#This Row],[input, x]])</f>
        <v>7.6366665255346344</v>
      </c>
      <c r="G32" s="9">
        <f>ABS(G12-Table64[[#This Row],[input, x]])/ABS(Table64[[#This Row],[input, x]])</f>
        <v>2.6023297684073352</v>
      </c>
      <c r="H32" s="9">
        <f>ABS(H12-Table64[[#This Row],[input, x]])/ABS(Table64[[#This Row],[input, x]])</f>
        <v>0.55563407176226765</v>
      </c>
      <c r="I32" s="9">
        <f>ABS(I12-Table64[[#This Row],[input, x]])/ABS(Table64[[#This Row],[input, x]])</f>
        <v>8.1890210825847465E-2</v>
      </c>
      <c r="J32" s="9">
        <f>ABS(J12-Table64[[#This Row],[input, x]])/ABS(Table64[[#This Row],[input, x]])</f>
        <v>8.8614112688591984E-3</v>
      </c>
      <c r="K32" s="9">
        <f>ABS(K12-Table64[[#This Row],[input, x]])/ABS(Table64[[#This Row],[input, x]])</f>
        <v>7.3518811148276519E-4</v>
      </c>
      <c r="L32" s="9">
        <f>ABS(L12-Table64[[#This Row],[input, x]])/ABS(Table64[[#This Row],[input, x]])</f>
        <v>4.8296957742777202E-5</v>
      </c>
      <c r="M32" s="9">
        <f>ABS(M12-Table64[[#This Row],[input, x]])/ABS(Table64[[#This Row],[input, x]])</f>
        <v>2.5759875692532574E-6</v>
      </c>
      <c r="N32" s="9">
        <f>ABS(N12-Table64[[#This Row],[input, x]])/ABS(Table64[[#This Row],[input, x]])</f>
        <v>1.1381160014423131E-7</v>
      </c>
      <c r="O32" s="9">
        <f>ABS(O12-Table64[[#This Row],[input, x]])/ABS(Table64[[#This Row],[input, x]])</f>
        <v>4.234488537591119E-9</v>
      </c>
      <c r="P32" s="9">
        <f>ABS(P12-Table64[[#This Row],[input, x]])/ABS(Table64[[#This Row],[input, x]])</f>
        <v>1.345171751765406E-10</v>
      </c>
      <c r="Q32" s="9">
        <f>ABS(Q12-Table64[[#This Row],[input, x]])/ABS(Table64[[#This Row],[input, x]])</f>
        <v>3.6890490662244702E-12</v>
      </c>
      <c r="R32" s="9">
        <f>ABS(R12-Table64[[#This Row],[input, x]])/ABS(Table64[[#This Row],[input, x]])</f>
        <v>9.0594198809412774E-14</v>
      </c>
      <c r="S32" s="9">
        <f>ABS(S12-Table64[[#This Row],[input, x]])/ABS(Table64[[#This Row],[input, x]])</f>
        <v>3.3306690738754696E-16</v>
      </c>
      <c r="T32" s="9">
        <f>ABS(T12-Table64[[#This Row],[input, x]])/ABS(Table64[[#This Row],[input, x]])</f>
        <v>2.2204460492503131E-15</v>
      </c>
      <c r="U32" s="9">
        <f>ABS(U12-Table64[[#This Row],[input, x]])/ABS(Table64[[#This Row],[input, x]])</f>
        <v>2.2204460492503131E-15</v>
      </c>
      <c r="V32" s="9">
        <f>ABS(V12-Table64[[#This Row],[input, x]])/ABS(Table64[[#This Row],[input, x]])</f>
        <v>2.2204460492503131E-15</v>
      </c>
      <c r="W32" s="14">
        <f>ABS(W12-Table64[[#This Row],[input, x]])/ABS(Table64[[#This Row],[input, x]])</f>
        <v>2.2204460492503131E-15</v>
      </c>
    </row>
    <row r="33" spans="2:23">
      <c r="B33" s="3">
        <f>SIN(5.49778714378214)</f>
        <v>-0.70710678118654646</v>
      </c>
      <c r="C33" s="23"/>
      <c r="D33" s="13">
        <f>ABS(D13-Table64[[#This Row],[input, x]])/ABS(Table64[[#This Row],[input, x]])</f>
        <v>8.7750451417771522</v>
      </c>
      <c r="E33" s="9">
        <f>ABS(E13-Table64[[#This Row],[input, x]])/ABS(Table64[[#This Row],[input, x]])</f>
        <v>30.392604522260957</v>
      </c>
      <c r="F33" s="9">
        <f>ABS(F13-Table64[[#This Row],[input, x]])/ABS(Table64[[#This Row],[input, x]])</f>
        <v>28.800805376868148</v>
      </c>
      <c r="G33" s="9">
        <f>ABS(G13-Table64[[#This Row],[input, x]])/ABS(Table64[[#This Row],[input, x]])</f>
        <v>13.798244331376818</v>
      </c>
      <c r="H33" s="9">
        <f>ABS(H13-Table64[[#This Row],[input, x]])/ABS(Table64[[#This Row],[input, x]])</f>
        <v>4.0848742933221649</v>
      </c>
      <c r="I33" s="9">
        <f>ABS(I13-Table64[[#This Row],[input, x]])/ABS(Table64[[#This Row],[input, x]])</f>
        <v>0.82902684752617362</v>
      </c>
      <c r="J33" s="9">
        <f>ABS(J13-Table64[[#This Row],[input, x]])/ABS(Table64[[#This Row],[input, x]])</f>
        <v>0.12306239766032619</v>
      </c>
      <c r="K33" s="9">
        <f>ABS(K13-Table64[[#This Row],[input, x]])/ABS(Table64[[#This Row],[input, x]])</f>
        <v>1.3973455322293903E-2</v>
      </c>
      <c r="L33" s="9">
        <f>ABS(L13-Table64[[#This Row],[input, x]])/ABS(Table64[[#This Row],[input, x]])</f>
        <v>1.2544842979980832E-3</v>
      </c>
      <c r="M33" s="9">
        <f>ABS(M13-Table64[[#This Row],[input, x]])/ABS(Table64[[#This Row],[input, x]])</f>
        <v>9.134780267849155E-5</v>
      </c>
      <c r="N33" s="9">
        <f>ABS(N13-Table64[[#This Row],[input, x]])/ABS(Table64[[#This Row],[input, x]])</f>
        <v>5.506169162872048E-6</v>
      </c>
      <c r="O33" s="9">
        <f>ABS(O13-Table64[[#This Row],[input, x]])/ABS(Table64[[#This Row],[input, x]])</f>
        <v>2.7935565818614466E-7</v>
      </c>
      <c r="P33" s="9">
        <f>ABS(P13-Table64[[#This Row],[input, x]])/ABS(Table64[[#This Row],[input, x]])</f>
        <v>1.2096552353679833E-8</v>
      </c>
      <c r="Q33" s="9">
        <f>ABS(Q13-Table64[[#This Row],[input, x]])/ABS(Table64[[#This Row],[input, x]])</f>
        <v>4.5235996630836659E-10</v>
      </c>
      <c r="R33" s="9">
        <f>ABS(R13-Table64[[#This Row],[input, x]])/ABS(Table64[[#This Row],[input, x]])</f>
        <v>1.4757299019168823E-11</v>
      </c>
      <c r="S33" s="9">
        <f>ABS(S13-Table64[[#This Row],[input, x]])/ABS(Table64[[#This Row],[input, x]])</f>
        <v>4.2439599158222502E-13</v>
      </c>
      <c r="T33" s="9">
        <f>ABS(T13-Table64[[#This Row],[input, x]])/ABS(Table64[[#This Row],[input, x]])</f>
        <v>1.0205600981444552E-14</v>
      </c>
      <c r="U33" s="9">
        <f>ABS(U13-Table64[[#This Row],[input, x]])/ABS(Table64[[#This Row],[input, x]])</f>
        <v>7.8504622934188874E-16</v>
      </c>
      <c r="V33" s="9">
        <f>ABS(V13-Table64[[#This Row],[input, x]])/ABS(Table64[[#This Row],[input, x]])</f>
        <v>4.7102773760513326E-16</v>
      </c>
      <c r="W33" s="14">
        <f>ABS(W13-Table64[[#This Row],[input, x]])/ABS(Table64[[#This Row],[input, x]])</f>
        <v>4.7102773760513326E-16</v>
      </c>
    </row>
    <row r="34" spans="2:23">
      <c r="B34" s="3">
        <f>SIN(6.28318530717959)</f>
        <v>3.3076839878187769E-15</v>
      </c>
      <c r="C34" s="23"/>
      <c r="D34" s="13">
        <f>ABS(D14-Table64[[#This Row],[input, x]])/ABS(Table64[[#This Row],[input, x]])</f>
        <v>1899572429022451.5</v>
      </c>
      <c r="E34" s="9">
        <f>ABS(E14-Table64[[#This Row],[input, x]])/ABS(Table64[[#This Row],[input, x]])</f>
        <v>1.0599113174756214E+16</v>
      </c>
      <c r="F34" s="9">
        <f>ABS(F14-Table64[[#This Row],[input, x]])/ABS(Table64[[#This Row],[input, x]])</f>
        <v>1.4072303313821012E+16</v>
      </c>
      <c r="G34" s="9">
        <f>ABS(G14-Table64[[#This Row],[input, x]])/ABS(Table64[[#This Row],[input, x]])</f>
        <v>9117898663014256</v>
      </c>
      <c r="H34" s="9">
        <f>ABS(H14-Table64[[#This Row],[input, x]])/ABS(Table64[[#This Row],[input, x]])</f>
        <v>3597552419914885</v>
      </c>
      <c r="I34" s="9">
        <f>ABS(I14-Table64[[#This Row],[input, x]])/ABS(Table64[[#This Row],[input, x]])</f>
        <v>965955651718347.75</v>
      </c>
      <c r="J34" s="9">
        <f>ABS(J14-Table64[[#This Row],[input, x]])/ABS(Table64[[#This Row],[input, x]])</f>
        <v>188916639261092.03</v>
      </c>
      <c r="K34" s="9">
        <f>ABS(K14-Table64[[#This Row],[input, x]])/ABS(Table64[[#This Row],[input, x]])</f>
        <v>28190649229323.773</v>
      </c>
      <c r="L34" s="9">
        <f>ABS(L14-Table64[[#This Row],[input, x]])/ABS(Table64[[#This Row],[input, x]])</f>
        <v>3320572094111.2896</v>
      </c>
      <c r="M34" s="9">
        <f>ABS(M14-Table64[[#This Row],[input, x]])/ABS(Table64[[#This Row],[input, x]])</f>
        <v>316893270303.62958</v>
      </c>
      <c r="N34" s="9">
        <f>ABS(N14-Table64[[#This Row],[input, x]])/ABS(Table64[[#This Row],[input, x]])</f>
        <v>25014769405.318932</v>
      </c>
      <c r="O34" s="9">
        <f>ABS(O14-Table64[[#This Row],[input, x]])/ABS(Table64[[#This Row],[input, x]])</f>
        <v>1661096946.2958732</v>
      </c>
      <c r="P34" s="9">
        <f>ABS(P14-Table64[[#This Row],[input, x]])/ABS(Table64[[#This Row],[input, x]])</f>
        <v>94104706.682587355</v>
      </c>
      <c r="Q34" s="9">
        <f>ABS(Q14-Table64[[#This Row],[input, x]])/ABS(Table64[[#This Row],[input, x]])</f>
        <v>4602677.6993814735</v>
      </c>
      <c r="R34" s="9">
        <f>ABS(R14-Table64[[#This Row],[input, x]])/ABS(Table64[[#This Row],[input, x]])</f>
        <v>196351.04601901234</v>
      </c>
      <c r="S34" s="9">
        <f>ABS(S14-Table64[[#This Row],[input, x]])/ABS(Table64[[#This Row],[input, x]])</f>
        <v>7367.2990414562682</v>
      </c>
      <c r="T34" s="9">
        <f>ABS(T14-Table64[[#This Row],[input, x]])/ABS(Table64[[#This Row],[input, x]])</f>
        <v>248.68381835979787</v>
      </c>
      <c r="U34" s="9">
        <f>ABS(U14-Table64[[#This Row],[input, x]])/ABS(Table64[[#This Row],[input, x]])</f>
        <v>3.9774856800736385</v>
      </c>
      <c r="V34" s="9">
        <f>ABS(V14-Table64[[#This Row],[input, x]])/ABS(Table64[[#This Row],[input, x]])</f>
        <v>3.5110041647818937</v>
      </c>
      <c r="W34" s="14">
        <f>ABS(W14-Table64[[#This Row],[input, x]])/ABS(Table64[[#This Row],[input, x]])</f>
        <v>3.3115212165219776</v>
      </c>
    </row>
    <row r="35" spans="2:23">
      <c r="B35" s="3">
        <f>SIN(7.06858347057703)</f>
        <v>0.70710678118654424</v>
      </c>
      <c r="C35" s="23"/>
      <c r="D35" s="13">
        <f>ABS(D15-Table64[[#This Row],[input, x]])/ABS(Table64[[#This Row],[input, x]])</f>
        <v>8.996486610856369</v>
      </c>
      <c r="E35" s="9">
        <f>ABS(E15-Table64[[#This Row],[input, x]])/ABS(Table64[[#This Row],[input, x]])</f>
        <v>74.249042850029554</v>
      </c>
      <c r="F35" s="9">
        <f>ABS(F15-Table64[[#This Row],[input, x]])/ABS(Table64[[#This Row],[input, x]])</f>
        <v>133.71856952182063</v>
      </c>
      <c r="G35" s="9">
        <f>ABS(G15-Table64[[#This Row],[input, x]])/ABS(Table64[[#This Row],[input, x]])</f>
        <v>113.68798263634886</v>
      </c>
      <c r="H35" s="9">
        <f>ABS(H15-Table64[[#This Row],[input, x]])/ABS(Table64[[#This Row],[input, x]])</f>
        <v>58.001417085116188</v>
      </c>
      <c r="I35" s="9">
        <f>ABS(I15-Table64[[#This Row],[input, x]])/ABS(Table64[[#This Row],[input, x]])</f>
        <v>19.984391360349871</v>
      </c>
      <c r="J35" s="9">
        <f>ABS(J15-Table64[[#This Row],[input, x]])/ABS(Table64[[#This Row],[input, x]])</f>
        <v>4.9934994003578845</v>
      </c>
      <c r="K35" s="9">
        <f>ABS(K15-Table64[[#This Row],[input, x]])/ABS(Table64[[#This Row],[input, x]])</f>
        <v>0.94943927438218934</v>
      </c>
      <c r="L35" s="9">
        <f>ABS(L15-Table64[[#This Row],[input, x]])/ABS(Table64[[#This Row],[input, x]])</f>
        <v>0.14224518096457589</v>
      </c>
      <c r="M35" s="9">
        <f>ABS(M15-Table64[[#This Row],[input, x]])/ABS(Table64[[#This Row],[input, x]])</f>
        <v>1.7245679801577877E-2</v>
      </c>
      <c r="N35" s="9">
        <f>ABS(N15-Table64[[#This Row],[input, x]])/ABS(Table64[[#This Row],[input, x]])</f>
        <v>1.7279880272083813E-3</v>
      </c>
      <c r="O35" s="9">
        <f>ABS(O15-Table64[[#This Row],[input, x]])/ABS(Table64[[#This Row],[input, x]])</f>
        <v>1.4556313832171265E-4</v>
      </c>
      <c r="P35" s="9">
        <f>ABS(P15-Table64[[#This Row],[input, x]])/ABS(Table64[[#This Row],[input, x]])</f>
        <v>1.0456436172795208E-5</v>
      </c>
      <c r="Q35" s="9">
        <f>ABS(Q15-Table64[[#This Row],[input, x]])/ABS(Table64[[#This Row],[input, x]])</f>
        <v>6.482619936670504E-7</v>
      </c>
      <c r="R35" s="9">
        <f>ABS(R15-Table64[[#This Row],[input, x]])/ABS(Table64[[#This Row],[input, x]])</f>
        <v>3.5044441853536848E-8</v>
      </c>
      <c r="S35" s="9">
        <f>ABS(S15-Table64[[#This Row],[input, x]])/ABS(Table64[[#This Row],[input, x]])</f>
        <v>1.6666536159205725E-9</v>
      </c>
      <c r="T35" s="9">
        <f>ABS(T15-Table64[[#This Row],[input, x]])/ABS(Table64[[#This Row],[input, x]])</f>
        <v>7.0339985139787576E-11</v>
      </c>
      <c r="U35" s="9">
        <f>ABS(U15-Table64[[#This Row],[input, x]])/ABS(Table64[[#This Row],[input, x]])</f>
        <v>2.591594612303451E-12</v>
      </c>
      <c r="V35" s="9">
        <f>ABS(V15-Table64[[#This Row],[input, x]])/ABS(Table64[[#This Row],[input, x]])</f>
        <v>1.4413448770717121E-13</v>
      </c>
      <c r="W35" s="14">
        <f>ABS(W15-Table64[[#This Row],[input, x]])/ABS(Table64[[#This Row],[input, x]])</f>
        <v>5.1970060382433197E-14</v>
      </c>
    </row>
    <row r="36" spans="2:23">
      <c r="B36" s="3">
        <f>SIN(7.85398163397448)</f>
        <v>1</v>
      </c>
      <c r="C36" s="23"/>
      <c r="D36" s="13">
        <f>ABS(D16-Table64[[#This Row],[input, x]])/ABS(Table64[[#This Row],[input, x]])</f>
        <v>6.8539816339744828</v>
      </c>
      <c r="E36" s="9">
        <f>ABS(E16-Table64[[#This Row],[input, x]])/ABS(Table64[[#This Row],[input, x]])</f>
        <v>73.891530554306286</v>
      </c>
      <c r="F36" s="9">
        <f>ABS(F16-Table64[[#This Row],[input, x]])/ABS(Table64[[#This Row],[input, x]])</f>
        <v>175.14792646496571</v>
      </c>
      <c r="G36" s="9">
        <f>ABS(G16-Table64[[#This Row],[input, x]])/ABS(Table64[[#This Row],[input, x]])</f>
        <v>190.61411535680671</v>
      </c>
      <c r="H36" s="9">
        <f>ABS(H16-Table64[[#This Row],[input, x]])/ABS(Table64[[#This Row],[input, x]])</f>
        <v>122.74757368100543</v>
      </c>
      <c r="I36" s="9">
        <f>ABS(I16-Table64[[#This Row],[input, x]])/ABS(Table64[[#This Row],[input, x]])</f>
        <v>52.977193663334646</v>
      </c>
      <c r="J36" s="9">
        <f>ABS(J16-Table64[[#This Row],[input, x]])/ABS(Table64[[#This Row],[input, x]])</f>
        <v>16.507339075531632</v>
      </c>
      <c r="K36" s="9">
        <f>ABS(K16-Table64[[#This Row],[input, x]])/ABS(Table64[[#This Row],[input, x]])</f>
        <v>3.902924321109797</v>
      </c>
      <c r="L36" s="9">
        <f>ABS(L16-Table64[[#This Row],[input, x]])/ABS(Table64[[#This Row],[input, x]])</f>
        <v>0.72578030772488411</v>
      </c>
      <c r="M36" s="9">
        <f>ABS(M16-Table64[[#This Row],[input, x]])/ABS(Table64[[#This Row],[input, x]])</f>
        <v>0.10907867575628272</v>
      </c>
      <c r="N36" s="9">
        <f>ABS(N16-Table64[[#This Row],[input, x]])/ABS(Table64[[#This Row],[input, x]])</f>
        <v>1.3536322720721916E-2</v>
      </c>
      <c r="O36" s="9">
        <f>ABS(O16-Table64[[#This Row],[input, x]])/ABS(Table64[[#This Row],[input, x]])</f>
        <v>1.4113246188063311E-3</v>
      </c>
      <c r="P36" s="9">
        <f>ABS(P16-Table64[[#This Row],[input, x]])/ABS(Table64[[#This Row],[input, x]])</f>
        <v>1.2541877669502988E-4</v>
      </c>
      <c r="Q36" s="9">
        <f>ABS(Q16-Table64[[#This Row],[input, x]])/ABS(Table64[[#This Row],[input, x]])</f>
        <v>9.6154948469040491E-6</v>
      </c>
      <c r="R36" s="9">
        <f>ABS(R16-Table64[[#This Row],[input, x]])/ABS(Table64[[#This Row],[input, x]])</f>
        <v>6.426243088775152E-7</v>
      </c>
      <c r="S36" s="9">
        <f>ABS(S16-Table64[[#This Row],[input, x]])/ABS(Table64[[#This Row],[input, x]])</f>
        <v>3.7776080707985216E-8</v>
      </c>
      <c r="T36" s="9">
        <f>ABS(T16-Table64[[#This Row],[input, x]])/ABS(Table64[[#This Row],[input, x]])</f>
        <v>1.9687267371892858E-9</v>
      </c>
      <c r="U36" s="9">
        <f>ABS(U16-Table64[[#This Row],[input, x]])/ABS(Table64[[#This Row],[input, x]])</f>
        <v>9.1491370035612363E-11</v>
      </c>
      <c r="V36" s="9">
        <f>ABS(V16-Table64[[#This Row],[input, x]])/ABS(Table64[[#This Row],[input, x]])</f>
        <v>3.9175329646923274E-12</v>
      </c>
      <c r="W36" s="14">
        <f>ABS(W16-Table64[[#This Row],[input, x]])/ABS(Table64[[#This Row],[input, x]])</f>
        <v>5.3623772089395061E-14</v>
      </c>
    </row>
    <row r="37" spans="2:23">
      <c r="B37" s="3">
        <f>SIN(8.63937979737193)</f>
        <v>0.70710678118654835</v>
      </c>
      <c r="C37" s="23"/>
      <c r="D37" s="13">
        <f>ABS(D17-Table64[[#This Row],[input, x]])/ABS(Table64[[#This Row],[input, x]])</f>
        <v>11.217928079935492</v>
      </c>
      <c r="E37" s="9">
        <f>ABS(E17-Table64[[#This Row],[input, x]])/ABS(Table64[[#This Row],[input, x]])</f>
        <v>140.77082324028189</v>
      </c>
      <c r="F37" s="9">
        <f>ABS(F17-Table64[[#This Row],[input, x]])/ABS(Table64[[#This Row],[input, x]])</f>
        <v>426.44271026745974</v>
      </c>
      <c r="G37" s="9">
        <f>ABS(G17-Table64[[#This Row],[input, x]])/ABS(Table64[[#This Row],[input, x]])</f>
        <v>581.5616879267659</v>
      </c>
      <c r="H37" s="9">
        <f>ABS(H17-Table64[[#This Row],[input, x]])/ABS(Table64[[#This Row],[input, x]])</f>
        <v>463.38723743170135</v>
      </c>
      <c r="I37" s="9">
        <f>ABS(I17-Table64[[#This Row],[input, x]])/ABS(Table64[[#This Row],[input, x]])</f>
        <v>245.64749781171557</v>
      </c>
      <c r="J37" s="9">
        <f>ABS(J17-Table64[[#This Row],[input, x]])/ABS(Table64[[#This Row],[input, x]])</f>
        <v>93.593276852355828</v>
      </c>
      <c r="K37" s="9">
        <f>ABS(K17-Table64[[#This Row],[input, x]])/ABS(Table64[[#This Row],[input, x]])</f>
        <v>26.980783076534419</v>
      </c>
      <c r="L37" s="9">
        <f>ABS(L17-Table64[[#This Row],[input, x]])/ABS(Table64[[#This Row],[input, x]])</f>
        <v>6.1056624602987259</v>
      </c>
      <c r="M37" s="9">
        <f>ABS(M17-Table64[[#This Row],[input, x]])/ABS(Table64[[#This Row],[input, x]])</f>
        <v>1.1152011264875563</v>
      </c>
      <c r="N37" s="9">
        <f>ABS(N17-Table64[[#This Row],[input, x]])/ABS(Table64[[#This Row],[input, x]])</f>
        <v>0.1680302888894116</v>
      </c>
      <c r="O37" s="9">
        <f>ABS(O17-Table64[[#This Row],[input, x]])/ABS(Table64[[#This Row],[input, x]])</f>
        <v>2.1256193003288279E-2</v>
      </c>
      <c r="P37" s="9">
        <f>ABS(P17-Table64[[#This Row],[input, x]])/ABS(Table64[[#This Row],[input, x]])</f>
        <v>2.2906930451850479E-3</v>
      </c>
      <c r="Q37" s="9">
        <f>ABS(Q17-Table64[[#This Row],[input, x]])/ABS(Table64[[#This Row],[input, x]])</f>
        <v>2.128871249798314E-4</v>
      </c>
      <c r="R37" s="9">
        <f>ABS(R17-Table64[[#This Row],[input, x]])/ABS(Table64[[#This Row],[input, x]])</f>
        <v>1.7241481068476212E-5</v>
      </c>
      <c r="S37" s="9">
        <f>ABS(S17-Table64[[#This Row],[input, x]])/ABS(Table64[[#This Row],[input, x]])</f>
        <v>1.227919111056379E-6</v>
      </c>
      <c r="T37" s="9">
        <f>ABS(T17-Table64[[#This Row],[input, x]])/ABS(Table64[[#This Row],[input, x]])</f>
        <v>7.7512142997612296E-8</v>
      </c>
      <c r="U37" s="9">
        <f>ABS(U17-Table64[[#This Row],[input, x]])/ABS(Table64[[#This Row],[input, x]])</f>
        <v>4.3667906040037582E-9</v>
      </c>
      <c r="V37" s="9">
        <f>ABS(V17-Table64[[#This Row],[input, x]])/ABS(Table64[[#This Row],[input, x]])</f>
        <v>2.2131159746754191E-10</v>
      </c>
      <c r="W37" s="14">
        <f>ABS(W17-Table64[[#This Row],[input, x]])/ABS(Table64[[#This Row],[input, x]])</f>
        <v>9.7618928526204914E-12</v>
      </c>
    </row>
    <row r="38" spans="2:23">
      <c r="B38" s="3">
        <f>SIN(9.42477796076938)</f>
        <v>3.67544536472586E-16</v>
      </c>
      <c r="C38" s="23"/>
      <c r="D38" s="13">
        <f>ABS(D18-Table64[[#This Row],[input, x]])/ABS(Table64[[#This Row],[input, x]])</f>
        <v>2.56425467542553E+16</v>
      </c>
      <c r="E38" s="9">
        <f>ABS(E18-Table64[[#This Row],[input, x]])/ABS(Table64[[#This Row],[input, x]])</f>
        <v>3.539801416971513E+17</v>
      </c>
      <c r="F38" s="9">
        <f>ABS(F18-Table64[[#This Row],[input, x]])/ABS(Table64[[#This Row],[input, x]])</f>
        <v>1.3320464488148685E+18</v>
      </c>
      <c r="G38" s="9">
        <f>ABS(G18-Table64[[#This Row],[input, x]])/ABS(Table64[[#This Row],[input, x]])</f>
        <v>2.2337568636289421E+18</v>
      </c>
      <c r="H38" s="9">
        <f>ABS(H18-Table64[[#This Row],[input, x]])/ABS(Table64[[#This Row],[input, x]])</f>
        <v>2.1653766446103636E+18</v>
      </c>
      <c r="I38" s="9">
        <f>ABS(I18-Table64[[#This Row],[input, x]])/ABS(Table64[[#This Row],[input, x]])</f>
        <v>1.3869812363449533E+18</v>
      </c>
      <c r="J38" s="9">
        <f>ABS(J18-Table64[[#This Row],[input, x]])/ABS(Table64[[#This Row],[input, x]])</f>
        <v>6.3573224304664627E+17</v>
      </c>
      <c r="K38" s="9">
        <f>ABS(K18-Table64[[#This Row],[input, x]])/ABS(Table64[[#This Row],[input, x]])</f>
        <v>2.1984126516818656E+17</v>
      </c>
      <c r="L38" s="9">
        <f>ABS(L18-Table64[[#This Row],[input, x]])/ABS(Table64[[#This Row],[input, x]])</f>
        <v>5.956148688767076E+16</v>
      </c>
      <c r="M38" s="9">
        <f>ABS(M18-Table64[[#This Row],[input, x]])/ABS(Table64[[#This Row],[input, x]])</f>
        <v>1.3006792885144192E+16</v>
      </c>
      <c r="N38" s="9">
        <f>ABS(N18-Table64[[#This Row],[input, x]])/ABS(Table64[[#This Row],[input, x]])</f>
        <v>2340783116825631</v>
      </c>
      <c r="O38" s="9">
        <f>ABS(O18-Table64[[#This Row],[input, x]])/ABS(Table64[[#This Row],[input, x]])</f>
        <v>353427422494236.19</v>
      </c>
      <c r="P38" s="9">
        <f>ABS(P18-Table64[[#This Row],[input, x]])/ABS(Table64[[#This Row],[input, x]])</f>
        <v>45434460450754.359</v>
      </c>
      <c r="Q38" s="9">
        <f>ABS(Q18-Table64[[#This Row],[input, x]])/ABS(Table64[[#This Row],[input, x]])</f>
        <v>5034885643356.7432</v>
      </c>
      <c r="R38" s="9">
        <f>ABS(R18-Table64[[#This Row],[input, x]])/ABS(Table64[[#This Row],[input, x]])</f>
        <v>486065493311.81537</v>
      </c>
      <c r="S38" s="9">
        <f>ABS(S18-Table64[[#This Row],[input, x]])/ABS(Table64[[#This Row],[input, x]])</f>
        <v>41253251559.11969</v>
      </c>
      <c r="T38" s="9">
        <f>ABS(T18-Table64[[#This Row],[input, x]])/ABS(Table64[[#This Row],[input, x]])</f>
        <v>3102663825.7248712</v>
      </c>
      <c r="U38" s="9">
        <f>ABS(U18-Table64[[#This Row],[input, x]])/ABS(Table64[[#This Row],[input, x]])</f>
        <v>208242089.62763527</v>
      </c>
      <c r="V38" s="9">
        <f>ABS(V18-Table64[[#This Row],[input, x]])/ABS(Table64[[#This Row],[input, x]])</f>
        <v>12550691.411255891</v>
      </c>
      <c r="W38" s="14">
        <f>ABS(W18-Table64[[#This Row],[input, x]])/ABS(Table64[[#This Row],[input, x]])</f>
        <v>682936.54504086205</v>
      </c>
    </row>
    <row r="39" spans="2:23">
      <c r="B39" s="3">
        <f>SIN(10.2101761241668)</f>
        <v>-0.70710678118652781</v>
      </c>
      <c r="C39" s="23"/>
      <c r="D39" s="13">
        <f>ABS(D19-Table64[[#This Row],[input, x]])/ABS(Table64[[#This Row],[input, x]])</f>
        <v>15.439369549015094</v>
      </c>
      <c r="E39" s="9">
        <f>ABS(E19-Table64[[#This Row],[input, x]])/ABS(Table64[[#This Row],[input, x]])</f>
        <v>235.43913281802284</v>
      </c>
      <c r="F39" s="9">
        <f>ABS(F19-Table64[[#This Row],[input, x]])/ABS(Table64[[#This Row],[input, x]])</f>
        <v>1072.2361656693888</v>
      </c>
      <c r="G39" s="9">
        <f>ABS(G19-Table64[[#This Row],[input, x]])/ABS(Table64[[#This Row],[input, x]])</f>
        <v>2173.5290157500713</v>
      </c>
      <c r="H39" s="9">
        <f>ABS(H19-Table64[[#This Row],[input, x]])/ABS(Table64[[#This Row],[input, x]])</f>
        <v>2525.9646439594576</v>
      </c>
      <c r="I39" s="9">
        <f>ABS(I19-Table64[[#This Row],[input, x]])/ABS(Table64[[#This Row],[input, x]])</f>
        <v>1927.775253110178</v>
      </c>
      <c r="J39" s="9">
        <f>ABS(J19-Table64[[#This Row],[input, x]])/ABS(Table64[[#This Row],[input, x]])</f>
        <v>1048.4563175280232</v>
      </c>
      <c r="K39" s="9">
        <f>ABS(K19-Table64[[#This Row],[input, x]])/ABS(Table64[[#This Row],[input, x]])</f>
        <v>428.9974227074494</v>
      </c>
      <c r="L39" s="9">
        <f>ABS(L19-Table64[[#This Row],[input, x]])/ABS(Table64[[#This Row],[input, x]])</f>
        <v>137.25680186946659</v>
      </c>
      <c r="M39" s="9">
        <f>ABS(M19-Table64[[#This Row],[input, x]])/ABS(Table64[[#This Row],[input, x]])</f>
        <v>35.347579820288814</v>
      </c>
      <c r="N39" s="9">
        <f>ABS(N19-Table64[[#This Row],[input, x]])/ABS(Table64[[#This Row],[input, x]])</f>
        <v>7.4943468336033749</v>
      </c>
      <c r="O39" s="9">
        <f>ABS(O19-Table64[[#This Row],[input, x]])/ABS(Table64[[#This Row],[input, x]])</f>
        <v>1.3320803733375706</v>
      </c>
      <c r="P39" s="9">
        <f>ABS(P19-Table64[[#This Row],[input, x]])/ABS(Table64[[#This Row],[input, x]])</f>
        <v>0.20147746754479925</v>
      </c>
      <c r="Q39" s="9">
        <f>ABS(Q19-Table64[[#This Row],[input, x]])/ABS(Table64[[#This Row],[input, x]])</f>
        <v>2.6257393339541624E-2</v>
      </c>
      <c r="R39" s="9">
        <f>ABS(R19-Table64[[#This Row],[input, x]])/ABS(Table64[[#This Row],[input, x]])</f>
        <v>2.9800877649749863E-3</v>
      </c>
      <c r="S39" s="9">
        <f>ABS(S19-Table64[[#This Row],[input, x]])/ABS(Table64[[#This Row],[input, x]])</f>
        <v>2.9726713417936888E-4</v>
      </c>
      <c r="T39" s="9">
        <f>ABS(T19-Table64[[#This Row],[input, x]])/ABS(Table64[[#This Row],[input, x]])</f>
        <v>2.6271406356269844E-5</v>
      </c>
      <c r="U39" s="9">
        <f>ABS(U19-Table64[[#This Row],[input, x]])/ABS(Table64[[#This Row],[input, x]])</f>
        <v>2.0715747995757808E-6</v>
      </c>
      <c r="V39" s="9">
        <f>ABS(V19-Table64[[#This Row],[input, x]])/ABS(Table64[[#This Row],[input, x]])</f>
        <v>1.4666130925415981E-7</v>
      </c>
      <c r="W39" s="14">
        <f>ABS(W19-Table64[[#This Row],[input, x]])/ABS(Table64[[#This Row],[input, x]])</f>
        <v>9.3751310352177142E-9</v>
      </c>
    </row>
    <row r="40" spans="2:23">
      <c r="B40" s="3">
        <f>SIN(10.9955742875643)</f>
        <v>-1</v>
      </c>
      <c r="C40" s="23"/>
      <c r="D40" s="15">
        <f>ABS(D20-Table64[[#This Row],[input, x]])/ABS(Table64[[#This Row],[input, x]])</f>
        <v>11.995574287564278</v>
      </c>
      <c r="E40" s="16">
        <f>ABS(E20-Table64[[#This Row],[input, x]])/ABS(Table64[[#This Row],[input, x]])</f>
        <v>209.57011115707829</v>
      </c>
      <c r="F40" s="16">
        <f>ABS(F20-Table64[[#This Row],[input, x]])/ABS(Table64[[#This Row],[input, x]])</f>
        <v>1129.8238581622522</v>
      </c>
      <c r="G40" s="16">
        <f>ABS(G20-Table64[[#This Row],[input, x]])/ABS(Table64[[#This Row],[input, x]])</f>
        <v>2725.8019877005104</v>
      </c>
      <c r="H40" s="16">
        <f>ABS(H20-Table64[[#This Row],[input, x]])/ABS(Table64[[#This Row],[input, x]])</f>
        <v>3748.5785298229962</v>
      </c>
      <c r="I40" s="16">
        <f>ABS(I20-Table64[[#This Row],[input, x]])/ABS(Table64[[#This Row],[input, x]])</f>
        <v>3367.5104430265114</v>
      </c>
      <c r="J40" s="16">
        <f>ABS(J20-Table64[[#This Row],[input, x]])/ABS(Table64[[#This Row],[input, x]])</f>
        <v>2147.57957172344</v>
      </c>
      <c r="K40" s="16">
        <f>ABS(K20-Table64[[#This Row],[input, x]])/ABS(Table64[[#This Row],[input, x]])</f>
        <v>1027.6062347254001</v>
      </c>
      <c r="L40" s="16">
        <f>ABS(L20-Table64[[#This Row],[input, x]])/ABS(Table64[[#This Row],[input, x]])</f>
        <v>383.74814272918934</v>
      </c>
      <c r="M40" s="16">
        <f>ABS(M20-Table64[[#This Row],[input, x]])/ABS(Table64[[#This Row],[input, x]])</f>
        <v>115.18896208506874</v>
      </c>
      <c r="N40" s="16">
        <f>ABS(N20-Table64[[#This Row],[input, x]])/ABS(Table64[[#This Row],[input, x]])</f>
        <v>28.436800076560871</v>
      </c>
      <c r="O40" s="16">
        <f>ABS(O20-Table64[[#This Row],[input, x]])/ABS(Table64[[#This Row],[input, x]])</f>
        <v>5.8808596381977338</v>
      </c>
      <c r="P40" s="16">
        <f>ABS(P20-Table64[[#This Row],[input, x]])/ABS(Table64[[#This Row],[input, x]])</f>
        <v>1.0343005878179206</v>
      </c>
      <c r="Q40" s="16">
        <f>ABS(Q20-Table64[[#This Row],[input, x]])/ABS(Table64[[#This Row],[input, x]])</f>
        <v>0.15666981611555064</v>
      </c>
      <c r="R40" s="16">
        <f>ABS(R20-Table64[[#This Row],[input, x]])/ABS(Table64[[#This Row],[input, x]])</f>
        <v>2.0659595913765649E-2</v>
      </c>
      <c r="S40" s="16">
        <f>ABS(S20-Table64[[#This Row],[input, x]])/ABS(Table64[[#This Row],[input, x]])</f>
        <v>2.3937336897152939E-3</v>
      </c>
      <c r="T40" s="16">
        <f>ABS(T20-Table64[[#This Row],[input, x]])/ABS(Table64[[#This Row],[input, x]])</f>
        <v>2.4566851729224126E-4</v>
      </c>
      <c r="U40" s="16">
        <f>ABS(U20-Table64[[#This Row],[input, x]])/ABS(Table64[[#This Row],[input, x]])</f>
        <v>2.2491761339615834E-5</v>
      </c>
      <c r="V40" s="16">
        <f>ABS(V20-Table64[[#This Row],[input, x]])/ABS(Table64[[#This Row],[input, x]])</f>
        <v>1.8485459882811028E-6</v>
      </c>
      <c r="W40" s="17">
        <f>ABS(W20-Table64[[#This Row],[input, x]])/ABS(Table64[[#This Row],[input, x]])</f>
        <v>1.371542499573053E-7</v>
      </c>
    </row>
  </sheetData>
  <mergeCells count="4">
    <mergeCell ref="B3:B4"/>
    <mergeCell ref="C6:C20"/>
    <mergeCell ref="B23:B24"/>
    <mergeCell ref="C26:C40"/>
  </mergeCells>
  <pageMargins left="0.75" right="0.75" top="1" bottom="1" header="0.5" footer="0.5"/>
  <pageSetup orientation="portrait" horizontalDpi="4294967292" verticalDpi="4294967292"/>
  <ignoredErrors>
    <ignoredError sqref="B6" calculatedColumn="1"/>
  </ignoredErrors>
  <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Approx_sin(x)_90,180,450 </vt:lpstr>
      <vt:lpstr>VarN_Varx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Sofya Borinskaya</dc:creator>
  <cp:lastModifiedBy>Sofya Borinskaya</cp:lastModifiedBy>
  <dcterms:created xsi:type="dcterms:W3CDTF">2013-06-02T15:40:48Z</dcterms:created>
  <dcterms:modified xsi:type="dcterms:W3CDTF">2013-06-12T03:32:41Z</dcterms:modified>
</cp:coreProperties>
</file>